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csdl.prsp\Documents\PRESUPUESTO\COMUNICACIONES\"/>
    </mc:Choice>
  </mc:AlternateContent>
  <xr:revisionPtr revIDLastSave="0" documentId="8_{973AEBF0-3665-428F-A2E5-BAB2C5FCB611}" xr6:coauthVersionLast="47" xr6:coauthVersionMax="47" xr10:uidLastSave="{00000000-0000-0000-0000-000000000000}"/>
  <bookViews>
    <workbookView xWindow="-120" yWindow="-120" windowWidth="29040" windowHeight="15840" xr2:uid="{CDA45C08-1460-4EFB-A67F-23A3F8505885}"/>
  </bookViews>
  <sheets>
    <sheet name="EJECUCION GASTOS " sheetId="1" r:id="rId1"/>
  </sheets>
  <externalReferences>
    <externalReference r:id="rId2"/>
  </externalReferences>
  <definedNames>
    <definedName name="_xlnm.Print_Area" localSheetId="0">'EJECUCION GASTOS '!$O$1:$AA$44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49" i="1"/>
  <c r="F48" i="1"/>
  <c r="F47" i="1"/>
  <c r="F46" i="1"/>
  <c r="F45" i="1"/>
  <c r="Z42" i="1"/>
  <c r="Y42" i="1"/>
  <c r="X42" i="1"/>
  <c r="W42" i="1"/>
  <c r="V42" i="1"/>
  <c r="U42" i="1"/>
  <c r="T42" i="1"/>
  <c r="S42" i="1"/>
  <c r="R42" i="1"/>
  <c r="Q42" i="1"/>
  <c r="P42" i="1"/>
  <c r="Z41" i="1"/>
  <c r="Y41" i="1"/>
  <c r="X41" i="1"/>
  <c r="W41" i="1"/>
  <c r="V41" i="1"/>
  <c r="U41" i="1"/>
  <c r="T41" i="1"/>
  <c r="S41" i="1"/>
  <c r="R41" i="1"/>
  <c r="Q41" i="1"/>
  <c r="P41" i="1"/>
  <c r="Z40" i="1"/>
  <c r="Y40" i="1"/>
  <c r="X40" i="1"/>
  <c r="W40" i="1"/>
  <c r="V40" i="1"/>
  <c r="U40" i="1"/>
  <c r="T40" i="1"/>
  <c r="S40" i="1"/>
  <c r="R40" i="1"/>
  <c r="Q40" i="1"/>
  <c r="P40" i="1"/>
  <c r="Z39" i="1"/>
  <c r="Y39" i="1"/>
  <c r="X39" i="1"/>
  <c r="W39" i="1"/>
  <c r="V39" i="1"/>
  <c r="U39" i="1"/>
  <c r="T39" i="1"/>
  <c r="S39" i="1"/>
  <c r="R39" i="1"/>
  <c r="Q39" i="1"/>
  <c r="P39" i="1"/>
  <c r="Z38" i="1"/>
  <c r="Y38" i="1"/>
  <c r="X38" i="1"/>
  <c r="W38" i="1"/>
  <c r="V38" i="1"/>
  <c r="U38" i="1"/>
  <c r="T38" i="1"/>
  <c r="S38" i="1"/>
  <c r="R38" i="1"/>
  <c r="Q38" i="1"/>
  <c r="P38" i="1"/>
  <c r="Z37" i="1"/>
  <c r="Y37" i="1"/>
  <c r="X37" i="1"/>
  <c r="W37" i="1"/>
  <c r="V37" i="1"/>
  <c r="V35" i="1" s="1"/>
  <c r="U37" i="1"/>
  <c r="T37" i="1"/>
  <c r="S37" i="1"/>
  <c r="R37" i="1"/>
  <c r="Q37" i="1"/>
  <c r="P37" i="1"/>
  <c r="Z36" i="1"/>
  <c r="Y36" i="1"/>
  <c r="Y35" i="1" s="1"/>
  <c r="X36" i="1"/>
  <c r="W36" i="1"/>
  <c r="V36" i="1"/>
  <c r="U36" i="1"/>
  <c r="T36" i="1"/>
  <c r="S36" i="1"/>
  <c r="S35" i="1" s="1"/>
  <c r="R36" i="1"/>
  <c r="Q36" i="1"/>
  <c r="Q35" i="1" s="1"/>
  <c r="P36" i="1"/>
  <c r="Z35" i="1"/>
  <c r="R35" i="1"/>
  <c r="Z34" i="1"/>
  <c r="Y34" i="1"/>
  <c r="Y31" i="1" s="1"/>
  <c r="X34" i="1"/>
  <c r="W34" i="1"/>
  <c r="V34" i="1"/>
  <c r="U34" i="1"/>
  <c r="T34" i="1"/>
  <c r="S34" i="1"/>
  <c r="R34" i="1"/>
  <c r="Q34" i="1"/>
  <c r="Q31" i="1" s="1"/>
  <c r="P34" i="1"/>
  <c r="Z33" i="1"/>
  <c r="Y33" i="1"/>
  <c r="X33" i="1"/>
  <c r="W33" i="1"/>
  <c r="V33" i="1"/>
  <c r="U33" i="1"/>
  <c r="T33" i="1"/>
  <c r="S33" i="1"/>
  <c r="R33" i="1"/>
  <c r="R31" i="1" s="1"/>
  <c r="R30" i="1" s="1"/>
  <c r="Q33" i="1"/>
  <c r="P33" i="1"/>
  <c r="Z32" i="1"/>
  <c r="Y32" i="1"/>
  <c r="X32" i="1"/>
  <c r="W32" i="1"/>
  <c r="V32" i="1"/>
  <c r="U32" i="1"/>
  <c r="T32" i="1"/>
  <c r="S32" i="1"/>
  <c r="R32" i="1"/>
  <c r="Q32" i="1"/>
  <c r="P32" i="1"/>
  <c r="V31" i="1"/>
  <c r="Z29" i="1"/>
  <c r="Y29" i="1"/>
  <c r="X29" i="1"/>
  <c r="W29" i="1"/>
  <c r="V29" i="1"/>
  <c r="U29" i="1"/>
  <c r="T29" i="1"/>
  <c r="S29" i="1"/>
  <c r="R29" i="1"/>
  <c r="Q29" i="1"/>
  <c r="P29" i="1"/>
  <c r="Z28" i="1"/>
  <c r="Y28" i="1"/>
  <c r="X28" i="1"/>
  <c r="W28" i="1"/>
  <c r="V28" i="1"/>
  <c r="U28" i="1"/>
  <c r="T28" i="1"/>
  <c r="S28" i="1"/>
  <c r="S27" i="1" s="1"/>
  <c r="R28" i="1"/>
  <c r="Q28" i="1"/>
  <c r="P28" i="1"/>
  <c r="Y27" i="1"/>
  <c r="Q27" i="1"/>
  <c r="Z26" i="1"/>
  <c r="Y26" i="1"/>
  <c r="X26" i="1"/>
  <c r="W26" i="1"/>
  <c r="V26" i="1"/>
  <c r="U26" i="1"/>
  <c r="T26" i="1"/>
  <c r="S26" i="1"/>
  <c r="R26" i="1"/>
  <c r="Q26" i="1"/>
  <c r="P26" i="1"/>
  <c r="Z25" i="1"/>
  <c r="Y25" i="1"/>
  <c r="X25" i="1"/>
  <c r="W25" i="1"/>
  <c r="V25" i="1"/>
  <c r="U25" i="1"/>
  <c r="T25" i="1"/>
  <c r="S25" i="1"/>
  <c r="R25" i="1"/>
  <c r="Q25" i="1"/>
  <c r="P25" i="1"/>
  <c r="Z22" i="1"/>
  <c r="Y22" i="1"/>
  <c r="X22" i="1"/>
  <c r="W22" i="1"/>
  <c r="V22" i="1"/>
  <c r="U22" i="1"/>
  <c r="T22" i="1"/>
  <c r="S22" i="1"/>
  <c r="R22" i="1"/>
  <c r="Q22" i="1"/>
  <c r="P22" i="1"/>
  <c r="Z21" i="1"/>
  <c r="Y21" i="1"/>
  <c r="X21" i="1"/>
  <c r="W21" i="1"/>
  <c r="V21" i="1"/>
  <c r="U21" i="1"/>
  <c r="T21" i="1"/>
  <c r="S21" i="1"/>
  <c r="R21" i="1"/>
  <c r="Q21" i="1"/>
  <c r="P21" i="1"/>
  <c r="Z20" i="1"/>
  <c r="Z19" i="1" s="1"/>
  <c r="Y20" i="1"/>
  <c r="X20" i="1"/>
  <c r="W20" i="1"/>
  <c r="V20" i="1"/>
  <c r="U20" i="1"/>
  <c r="T20" i="1"/>
  <c r="T19" i="1" s="1"/>
  <c r="S20" i="1"/>
  <c r="R20" i="1"/>
  <c r="R19" i="1" s="1"/>
  <c r="Q20" i="1"/>
  <c r="P20" i="1"/>
  <c r="P19" i="1" s="1"/>
  <c r="V19" i="1"/>
  <c r="Z18" i="1"/>
  <c r="Y18" i="1"/>
  <c r="X18" i="1"/>
  <c r="W18" i="1"/>
  <c r="V18" i="1"/>
  <c r="U18" i="1"/>
  <c r="T18" i="1"/>
  <c r="S18" i="1"/>
  <c r="R18" i="1"/>
  <c r="Q18" i="1"/>
  <c r="P18" i="1"/>
  <c r="Z17" i="1"/>
  <c r="Y17" i="1"/>
  <c r="X17" i="1"/>
  <c r="W17" i="1"/>
  <c r="V17" i="1"/>
  <c r="U17" i="1"/>
  <c r="T17" i="1"/>
  <c r="S17" i="1"/>
  <c r="R17" i="1"/>
  <c r="Q17" i="1"/>
  <c r="Q16" i="1" s="1"/>
  <c r="P17" i="1"/>
  <c r="S16" i="1"/>
  <c r="Z14" i="1"/>
  <c r="Y14" i="1"/>
  <c r="X14" i="1"/>
  <c r="W14" i="1"/>
  <c r="V14" i="1"/>
  <c r="U14" i="1"/>
  <c r="T14" i="1"/>
  <c r="S14" i="1"/>
  <c r="S12" i="1" s="1"/>
  <c r="R14" i="1"/>
  <c r="Q14" i="1"/>
  <c r="Q12" i="1" s="1"/>
  <c r="P14" i="1"/>
  <c r="Z13" i="1"/>
  <c r="Y13" i="1"/>
  <c r="X13" i="1"/>
  <c r="W13" i="1"/>
  <c r="V13" i="1"/>
  <c r="V12" i="1" s="1"/>
  <c r="U13" i="1"/>
  <c r="T13" i="1"/>
  <c r="T12" i="1" s="1"/>
  <c r="S13" i="1"/>
  <c r="R13" i="1"/>
  <c r="R12" i="1" s="1"/>
  <c r="R9" i="1" s="1"/>
  <c r="Q13" i="1"/>
  <c r="P13" i="1"/>
  <c r="P12" i="1" s="1"/>
  <c r="Z11" i="1"/>
  <c r="Y11" i="1"/>
  <c r="X11" i="1"/>
  <c r="W11" i="1"/>
  <c r="V11" i="1"/>
  <c r="U11" i="1"/>
  <c r="T11" i="1"/>
  <c r="S11" i="1"/>
  <c r="R11" i="1"/>
  <c r="Q11" i="1"/>
  <c r="P11" i="1"/>
  <c r="Z10" i="1"/>
  <c r="Y10" i="1"/>
  <c r="X10" i="1"/>
  <c r="W10" i="1"/>
  <c r="V10" i="1"/>
  <c r="U10" i="1"/>
  <c r="T10" i="1"/>
  <c r="S10" i="1"/>
  <c r="R10" i="1"/>
  <c r="Q10" i="1"/>
  <c r="P10" i="1"/>
  <c r="S24" i="1" l="1"/>
  <c r="S23" i="1" s="1"/>
  <c r="P16" i="1"/>
  <c r="P15" i="1" s="1"/>
  <c r="T16" i="1"/>
  <c r="S19" i="1"/>
  <c r="S15" i="1" s="1"/>
  <c r="Q24" i="1"/>
  <c r="Q23" i="1" s="1"/>
  <c r="P27" i="1"/>
  <c r="P24" i="1" s="1"/>
  <c r="T27" i="1"/>
  <c r="P31" i="1"/>
  <c r="T31" i="1"/>
  <c r="X31" i="1" s="1"/>
  <c r="P35" i="1"/>
  <c r="T35" i="1"/>
  <c r="V30" i="1"/>
  <c r="S9" i="1"/>
  <c r="S8" i="1" s="1"/>
  <c r="S7" i="1" s="1"/>
  <c r="S6" i="1" s="1"/>
  <c r="Q9" i="1"/>
  <c r="S31" i="1"/>
  <c r="S30" i="1" s="1"/>
  <c r="R16" i="1"/>
  <c r="R15" i="1" s="1"/>
  <c r="R8" i="1" s="1"/>
  <c r="V16" i="1"/>
  <c r="W16" i="1" s="1"/>
  <c r="Q19" i="1"/>
  <c r="Q15" i="1" s="1"/>
  <c r="Y19" i="1"/>
  <c r="R27" i="1"/>
  <c r="R24" i="1" s="1"/>
  <c r="R23" i="1" s="1"/>
  <c r="R7" i="1" s="1"/>
  <c r="R6" i="1" s="1"/>
  <c r="V27" i="1"/>
  <c r="V24" i="1" s="1"/>
  <c r="W24" i="1" s="1"/>
  <c r="Q30" i="1"/>
  <c r="Y30" i="1"/>
  <c r="AA26" i="1"/>
  <c r="AA42" i="1"/>
  <c r="AA10" i="1"/>
  <c r="AA14" i="1"/>
  <c r="AA18" i="1"/>
  <c r="Y24" i="1"/>
  <c r="AA34" i="1"/>
  <c r="AA40" i="1"/>
  <c r="Y12" i="1"/>
  <c r="Y16" i="1"/>
  <c r="AA22" i="1"/>
  <c r="AA28" i="1"/>
  <c r="AA32" i="1"/>
  <c r="AA38" i="1"/>
  <c r="P9" i="1"/>
  <c r="T9" i="1"/>
  <c r="X9" i="1" s="1"/>
  <c r="AA20" i="1"/>
  <c r="Z27" i="1"/>
  <c r="AA36" i="1"/>
  <c r="T24" i="1"/>
  <c r="X35" i="1"/>
  <c r="W12" i="1"/>
  <c r="V9" i="1"/>
  <c r="V15" i="1"/>
  <c r="W19" i="1"/>
  <c r="W35" i="1"/>
  <c r="X19" i="1"/>
  <c r="W27" i="1"/>
  <c r="X12" i="1"/>
  <c r="AA11" i="1"/>
  <c r="AA13" i="1"/>
  <c r="AA17" i="1"/>
  <c r="AA19" i="1"/>
  <c r="AA21" i="1"/>
  <c r="AA25" i="1"/>
  <c r="AA29" i="1"/>
  <c r="AA33" i="1"/>
  <c r="AA35" i="1"/>
  <c r="AA37" i="1"/>
  <c r="AA39" i="1"/>
  <c r="AA41" i="1"/>
  <c r="Z31" i="1"/>
  <c r="Z12" i="1"/>
  <c r="T15" i="1"/>
  <c r="Z16" i="1"/>
  <c r="Z24" i="1"/>
  <c r="Q8" i="1" l="1"/>
  <c r="Q7" i="1" s="1"/>
  <c r="Q6" i="1" s="1"/>
  <c r="X27" i="1"/>
  <c r="W31" i="1"/>
  <c r="T30" i="1"/>
  <c r="W30" i="1" s="1"/>
  <c r="P30" i="1"/>
  <c r="P23" i="1" s="1"/>
  <c r="X16" i="1"/>
  <c r="P8" i="1"/>
  <c r="V23" i="1"/>
  <c r="Y9" i="1"/>
  <c r="AA27" i="1"/>
  <c r="Y15" i="1"/>
  <c r="Y23" i="1"/>
  <c r="X15" i="1"/>
  <c r="AA24" i="1"/>
  <c r="T8" i="1"/>
  <c r="W15" i="1"/>
  <c r="AA12" i="1"/>
  <c r="Z9" i="1"/>
  <c r="T23" i="1"/>
  <c r="X24" i="1"/>
  <c r="Z30" i="1"/>
  <c r="AA31" i="1"/>
  <c r="AA16" i="1"/>
  <c r="Z15" i="1"/>
  <c r="V8" i="1"/>
  <c r="W9" i="1"/>
  <c r="X30" i="1" l="1"/>
  <c r="P7" i="1"/>
  <c r="P6" i="1" s="1"/>
  <c r="Y8" i="1"/>
  <c r="Z8" i="1"/>
  <c r="AA9" i="1"/>
  <c r="T7" i="1"/>
  <c r="X8" i="1"/>
  <c r="W8" i="1"/>
  <c r="V7" i="1"/>
  <c r="AA30" i="1"/>
  <c r="X23" i="1"/>
  <c r="W23" i="1"/>
  <c r="AA15" i="1"/>
  <c r="Z23" i="1"/>
  <c r="Y7" i="1" l="1"/>
  <c r="V6" i="1"/>
  <c r="W7" i="1"/>
  <c r="AA23" i="1"/>
  <c r="T6" i="1"/>
  <c r="U7" i="1" s="1"/>
  <c r="X7" i="1"/>
  <c r="X6" i="1" s="1"/>
  <c r="AA8" i="1"/>
  <c r="Z7" i="1"/>
  <c r="Y6" i="1" l="1"/>
  <c r="W6" i="1"/>
  <c r="Z6" i="1"/>
  <c r="AA7" i="1"/>
  <c r="U6" i="1"/>
  <c r="U27" i="1"/>
  <c r="U35" i="1"/>
  <c r="U19" i="1"/>
  <c r="U16" i="1"/>
  <c r="U9" i="1"/>
  <c r="U31" i="1"/>
  <c r="U12" i="1"/>
  <c r="U15" i="1"/>
  <c r="U30" i="1"/>
  <c r="U24" i="1"/>
  <c r="U8" i="1"/>
  <c r="U23" i="1"/>
  <c r="AA6" i="1" l="1"/>
</calcChain>
</file>

<file path=xl/sharedStrings.xml><?xml version="1.0" encoding="utf-8"?>
<sst xmlns="http://schemas.openxmlformats.org/spreadsheetml/2006/main" count="140" uniqueCount="120">
  <si>
    <t>RED DE SALUD DEL CENTRO</t>
  </si>
  <si>
    <t>NOVIEMBRE 2022</t>
  </si>
  <si>
    <t>PRESUPUESTO DE GASTOS</t>
  </si>
  <si>
    <t>MILES DE PESOS</t>
  </si>
  <si>
    <t>DENOMINACION PRESUPUESTAL</t>
  </si>
  <si>
    <t>PRESUPUESTO  INICIAL</t>
  </si>
  <si>
    <t xml:space="preserve">MODIFI-CACION </t>
  </si>
  <si>
    <t>CREDITO</t>
  </si>
  <si>
    <t>CONTRACREDITO</t>
  </si>
  <si>
    <t xml:space="preserve">PRESUPUESTO DEFINITIVO </t>
  </si>
  <si>
    <t>%</t>
  </si>
  <si>
    <t>EJECUTADO</t>
  </si>
  <si>
    <t>% DE EJECUC.</t>
  </si>
  <si>
    <t>SALDO POR EJECUTAR</t>
  </si>
  <si>
    <t xml:space="preserve">OBLIGACIONES </t>
  </si>
  <si>
    <t>GIROS</t>
  </si>
  <si>
    <t>% GIROS VS  EJECUTADO</t>
  </si>
  <si>
    <t>TOTAL GASTOS</t>
  </si>
  <si>
    <t>GASTOS DE FUNCIONAMIENTO</t>
  </si>
  <si>
    <t>ADMINISTRATIVO</t>
  </si>
  <si>
    <t>SERVICIOS PERSONALES</t>
  </si>
  <si>
    <t>21101010100101</t>
  </si>
  <si>
    <t>21101010401001</t>
  </si>
  <si>
    <t>21101010401002</t>
  </si>
  <si>
    <t>21101010401003</t>
  </si>
  <si>
    <t>21101010401005</t>
  </si>
  <si>
    <t>21101010401006</t>
  </si>
  <si>
    <t>21101010401007</t>
  </si>
  <si>
    <t>21101010401008</t>
  </si>
  <si>
    <t>21101010401009</t>
  </si>
  <si>
    <t>SERVICIOS PERSONALES ASOC. NOMINA</t>
  </si>
  <si>
    <t>21101030102001</t>
  </si>
  <si>
    <t>21101030100101</t>
  </si>
  <si>
    <t>21101030100102</t>
  </si>
  <si>
    <t>21101030100103</t>
  </si>
  <si>
    <t>21101030100104</t>
  </si>
  <si>
    <t>21101030200201</t>
  </si>
  <si>
    <t>21101030200202</t>
  </si>
  <si>
    <t>21102020101005</t>
  </si>
  <si>
    <t>CONTRIBUCIONES DE NOMINA</t>
  </si>
  <si>
    <t>SERVICIOS PERSONALES INDIRECTOS</t>
  </si>
  <si>
    <t>21101020101001</t>
  </si>
  <si>
    <t>Honorarios</t>
  </si>
  <si>
    <t>21101020101004</t>
  </si>
  <si>
    <t>Otros Servicios personales indirectos</t>
  </si>
  <si>
    <t>GASTOS GENERALES</t>
  </si>
  <si>
    <t>ADQUISICION DE BIENES</t>
  </si>
  <si>
    <t>211020101001</t>
  </si>
  <si>
    <t>Adquisicion de Bienes (Otros)</t>
  </si>
  <si>
    <t>21102010201001</t>
  </si>
  <si>
    <t>Mantenimiento Hospitalario</t>
  </si>
  <si>
    <t>ADQUISICION DE SERVICIOS</t>
  </si>
  <si>
    <t>21102020101001</t>
  </si>
  <si>
    <t>21102020101002</t>
  </si>
  <si>
    <t>21102020101003</t>
  </si>
  <si>
    <t>21102020101004</t>
  </si>
  <si>
    <t>21102020101006</t>
  </si>
  <si>
    <t>21102020101007</t>
  </si>
  <si>
    <t>21102020101008</t>
  </si>
  <si>
    <t>21102020101009</t>
  </si>
  <si>
    <t>21102020101012</t>
  </si>
  <si>
    <t>21102020101010</t>
  </si>
  <si>
    <t>Adquisicion de Servicios (Otros)</t>
  </si>
  <si>
    <t>21102020201001</t>
  </si>
  <si>
    <t>21102030101001</t>
  </si>
  <si>
    <t>21102030101002</t>
  </si>
  <si>
    <t>IMPUESTOS Y MULTAS</t>
  </si>
  <si>
    <t>OPERATIVO</t>
  </si>
  <si>
    <t>21201010101002</t>
  </si>
  <si>
    <t>21201010101003</t>
  </si>
  <si>
    <t>21201010401001</t>
  </si>
  <si>
    <t>21201010401002</t>
  </si>
  <si>
    <t>21201010401003</t>
  </si>
  <si>
    <t>21201010401004</t>
  </si>
  <si>
    <t>21201010401005</t>
  </si>
  <si>
    <t>21201010401006</t>
  </si>
  <si>
    <t>21201010401007</t>
  </si>
  <si>
    <t>21201010401008</t>
  </si>
  <si>
    <t>21201010401009</t>
  </si>
  <si>
    <t>21202010101003</t>
  </si>
  <si>
    <t>21202020101005</t>
  </si>
  <si>
    <t>21201010101001</t>
  </si>
  <si>
    <t>21201030101001</t>
  </si>
  <si>
    <t>21201030101002</t>
  </si>
  <si>
    <t>21201030101003</t>
  </si>
  <si>
    <t>21201030101004</t>
  </si>
  <si>
    <t>21201030102001</t>
  </si>
  <si>
    <t>21201030202001</t>
  </si>
  <si>
    <t>21201030202002</t>
  </si>
  <si>
    <t>21201020101001</t>
  </si>
  <si>
    <t>21201020101004</t>
  </si>
  <si>
    <t>21202010101001</t>
  </si>
  <si>
    <t>21202010101004</t>
  </si>
  <si>
    <t>21202010202001</t>
  </si>
  <si>
    <t>21202010202002</t>
  </si>
  <si>
    <t xml:space="preserve">Materiales y Suministros Repuestos </t>
  </si>
  <si>
    <t>21202020101001</t>
  </si>
  <si>
    <t>21202020101002</t>
  </si>
  <si>
    <t>21202020101003</t>
  </si>
  <si>
    <t>21202020101004</t>
  </si>
  <si>
    <t>21202020101006</t>
  </si>
  <si>
    <t>21202020101007</t>
  </si>
  <si>
    <t>21202020101008</t>
  </si>
  <si>
    <t>21202020101013</t>
  </si>
  <si>
    <t>21202020202001</t>
  </si>
  <si>
    <t>21302010101001</t>
  </si>
  <si>
    <t>OTRAS TRANFERENCIAS (Sentencias y Conciliaciones)</t>
  </si>
  <si>
    <t>21402010101001</t>
  </si>
  <si>
    <t>21402010101002</t>
  </si>
  <si>
    <t>21402010101003</t>
  </si>
  <si>
    <t>21402010101004</t>
  </si>
  <si>
    <t>21402010101005</t>
  </si>
  <si>
    <t>21402010101006</t>
  </si>
  <si>
    <t>COMPRA DE BIENES PARA PREST.SERV.</t>
  </si>
  <si>
    <t>21402020101001</t>
  </si>
  <si>
    <t xml:space="preserve">GASTOS COMPLEMENTARIOS E INTERMEDIOS </t>
  </si>
  <si>
    <t>23</t>
  </si>
  <si>
    <t>GASTOS DE INVERSION</t>
  </si>
  <si>
    <t>215010101</t>
  </si>
  <si>
    <t>CUENTAS POR PAGAR VIGENCIA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</si>
</sst>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" fontId="0" fillId="0" borderId="0" xfId="0" applyNumberFormat="1"/>
    <xf numFmtId="3" fontId="0" fillId="0" borderId="0" xfId="0" applyNumberFormat="1"/>
    <xf numFmtId="3" fontId="1" fillId="0" borderId="0" xfId="0" applyNumberFormat="1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3" fontId="3" fillId="0" borderId="4" xfId="0" applyNumberFormat="1" applyFont="1" applyBorder="1" applyAlignment="1">
      <alignment horizontal="right"/>
    </xf>
    <xf numFmtId="9" fontId="3" fillId="0" borderId="4" xfId="2" applyFont="1" applyBorder="1" applyAlignment="1">
      <alignment horizontal="right"/>
    </xf>
    <xf numFmtId="164" fontId="3" fillId="0" borderId="4" xfId="2" applyNumberFormat="1" applyFont="1" applyBorder="1" applyAlignment="1">
      <alignment horizontal="right"/>
    </xf>
    <xf numFmtId="0" fontId="5" fillId="0" borderId="5" xfId="0" applyFont="1" applyBorder="1"/>
    <xf numFmtId="3" fontId="6" fillId="0" borderId="5" xfId="0" applyNumberFormat="1" applyFont="1" applyBorder="1" applyAlignment="1">
      <alignment horizontal="right"/>
    </xf>
    <xf numFmtId="9" fontId="3" fillId="0" borderId="5" xfId="2" applyFont="1" applyBorder="1" applyAlignment="1">
      <alignment horizontal="right"/>
    </xf>
    <xf numFmtId="164" fontId="3" fillId="0" borderId="5" xfId="2" applyNumberFormat="1" applyFont="1" applyBorder="1" applyAlignment="1">
      <alignment horizontal="right"/>
    </xf>
    <xf numFmtId="37" fontId="3" fillId="0" borderId="5" xfId="0" applyNumberFormat="1" applyFont="1" applyBorder="1" applyAlignment="1">
      <alignment horizontal="right"/>
    </xf>
    <xf numFmtId="9" fontId="3" fillId="0" borderId="5" xfId="2" applyFont="1" applyFill="1" applyBorder="1" applyAlignment="1">
      <alignment horizontal="right"/>
    </xf>
    <xf numFmtId="164" fontId="3" fillId="0" borderId="5" xfId="2" applyNumberFormat="1" applyFont="1" applyFill="1" applyBorder="1" applyAlignment="1">
      <alignment horizontal="right"/>
    </xf>
    <xf numFmtId="49" fontId="1" fillId="0" borderId="0" xfId="0" applyNumberFormat="1" applyFont="1"/>
    <xf numFmtId="49" fontId="0" fillId="0" borderId="0" xfId="0" applyNumberFormat="1"/>
    <xf numFmtId="0" fontId="7" fillId="0" borderId="5" xfId="0" applyFont="1" applyBorder="1"/>
    <xf numFmtId="3" fontId="0" fillId="0" borderId="5" xfId="0" applyNumberFormat="1" applyBorder="1" applyAlignment="1">
      <alignment horizontal="right"/>
    </xf>
    <xf numFmtId="0" fontId="8" fillId="0" borderId="5" xfId="0" applyFont="1" applyBorder="1"/>
    <xf numFmtId="0" fontId="3" fillId="0" borderId="0" xfId="0" applyFont="1"/>
    <xf numFmtId="0" fontId="4" fillId="0" borderId="5" xfId="0" applyFont="1" applyBorder="1"/>
    <xf numFmtId="3" fontId="3" fillId="0" borderId="5" xfId="0" applyNumberFormat="1" applyFont="1" applyBorder="1" applyAlignment="1">
      <alignment horizontal="right"/>
    </xf>
    <xf numFmtId="0" fontId="5" fillId="2" borderId="5" xfId="0" applyFont="1" applyFill="1" applyBorder="1"/>
    <xf numFmtId="3" fontId="3" fillId="2" borderId="5" xfId="0" applyNumberFormat="1" applyFont="1" applyFill="1" applyBorder="1" applyAlignment="1">
      <alignment horizontal="right"/>
    </xf>
    <xf numFmtId="43" fontId="0" fillId="0" borderId="0" xfId="1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352425</xdr:colOff>
      <xdr:row>0</xdr:row>
      <xdr:rowOff>0</xdr:rowOff>
    </xdr:from>
    <xdr:to>
      <xdr:col>14</xdr:col>
      <xdr:colOff>981075</xdr:colOff>
      <xdr:row>1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52A9A7-1108-498C-8BBE-E52FA45D8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628650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Historico\PRESUPUESTO\INDICADORES%202022\INDICADOR%20PRESUPUESTAL%20NOVIEMBRE%202022.xls" TargetMode="External"/><Relationship Id="rId1" Type="http://schemas.openxmlformats.org/officeDocument/2006/relationships/externalLinkPath" Target="/Historico/PRESUPUESTO/INDICADORES%202022/INDICADOR%20PRESUPUESTAL%20NOVIEMBRE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YECCION INGRESOS"/>
      <sheetName val="PROYECCION GASTOS"/>
      <sheetName val="EJEC INGRESOS SERVINTE"/>
      <sheetName val="EJECUCION INGRESOS  MILLONES"/>
      <sheetName val="EJECUCION INGRESOS "/>
      <sheetName val="EJECUCION INGRESOS COMPARATIVO"/>
      <sheetName val="EJEC GASTOS SERVINTE"/>
      <sheetName val="EJECUCION GASTOS  HT"/>
      <sheetName val="EJECUCION GASTOS "/>
      <sheetName val="COMPARATIVO GASTOS"/>
      <sheetName val="GRAFICO"/>
      <sheetName val="RESUMEN GASTOS "/>
      <sheetName val="RESUMEN GASTOS .(2)"/>
      <sheetName val="INDICADORE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H1" t="str">
            <v>00-E.S.E CENTRO</v>
          </cell>
        </row>
        <row r="2">
          <cell r="C2" t="str">
            <v>8.0.7</v>
          </cell>
        </row>
        <row r="3">
          <cell r="H3" t="str">
            <v>EJECUCIÓN PRESUPUESTAL DE EGRESOS</v>
          </cell>
        </row>
        <row r="6">
          <cell r="B6" t="str">
            <v>CÓDIGO</v>
          </cell>
          <cell r="C6" t="str">
            <v>DESCRIPCION</v>
          </cell>
          <cell r="K6" t="str">
            <v>PRESUPUESTO</v>
          </cell>
        </row>
        <row r="7">
          <cell r="K7" t="str">
            <v>INICIAL 
 1</v>
          </cell>
        </row>
        <row r="8">
          <cell r="B8" t="str">
            <v>INDICADOR VIGENCIA DEL GASTO:</v>
          </cell>
          <cell r="J8">
            <v>1</v>
          </cell>
        </row>
        <row r="9">
          <cell r="B9" t="str">
            <v>2</v>
          </cell>
          <cell r="C9" t="str">
            <v>GASTOS</v>
          </cell>
          <cell r="K9">
            <v>47829833830</v>
          </cell>
        </row>
        <row r="10">
          <cell r="B10" t="str">
            <v>21</v>
          </cell>
          <cell r="C10" t="str">
            <v>GASTOS DE FUNCIONAMIENTO</v>
          </cell>
          <cell r="K10">
            <v>46398812387</v>
          </cell>
        </row>
        <row r="11">
          <cell r="B11" t="str">
            <v>211010101001</v>
          </cell>
          <cell r="C11" t="str">
            <v>Sueldos Personales de Nómina ADM.</v>
          </cell>
          <cell r="K11">
            <v>654346139</v>
          </cell>
        </row>
        <row r="12">
          <cell r="B12" t="str">
            <v>21101010100101</v>
          </cell>
          <cell r="C12" t="str">
            <v>Sueldos Personales de Nómina ADM.</v>
          </cell>
          <cell r="K12">
            <v>654346139</v>
          </cell>
        </row>
        <row r="13">
          <cell r="B13" t="str">
            <v>21101010401001</v>
          </cell>
          <cell r="C13" t="str">
            <v>Bonificaciones por Servicios (Administrativo)</v>
          </cell>
          <cell r="K13">
            <v>20396152</v>
          </cell>
        </row>
        <row r="14">
          <cell r="B14" t="str">
            <v>21101010401002</v>
          </cell>
          <cell r="C14" t="str">
            <v>Prima de Servicios (Administrativo)</v>
          </cell>
          <cell r="K14">
            <v>30223341</v>
          </cell>
        </row>
        <row r="15">
          <cell r="B15" t="str">
            <v>21101010401003</v>
          </cell>
          <cell r="C15" t="str">
            <v>Prima de Navidad (Administrativo)</v>
          </cell>
          <cell r="K15">
            <v>62311059</v>
          </cell>
        </row>
        <row r="16">
          <cell r="B16" t="str">
            <v>21101010401005</v>
          </cell>
          <cell r="C16" t="str">
            <v>Subsidio de Alimentación (Administrativo)</v>
          </cell>
          <cell r="K16">
            <v>735452</v>
          </cell>
        </row>
        <row r="17">
          <cell r="B17" t="str">
            <v>21101010401006</v>
          </cell>
          <cell r="C17" t="str">
            <v>Vacaciones (Administrativo)</v>
          </cell>
          <cell r="K17">
            <v>87836700</v>
          </cell>
        </row>
        <row r="18">
          <cell r="B18" t="str">
            <v>21101010401007</v>
          </cell>
          <cell r="C18" t="str">
            <v>Prima de Vacaciones (Administrativo)</v>
          </cell>
          <cell r="K18">
            <v>30259231</v>
          </cell>
        </row>
        <row r="19">
          <cell r="B19" t="str">
            <v>21101010401008</v>
          </cell>
          <cell r="C19" t="str">
            <v>Bonificación Especial Recreación (Administrativo)</v>
          </cell>
          <cell r="K19">
            <v>4130600</v>
          </cell>
        </row>
        <row r="20">
          <cell r="B20" t="str">
            <v>21101010401009</v>
          </cell>
          <cell r="C20" t="str">
            <v>Otros gastos en servicios personales  (Administrativos)</v>
          </cell>
          <cell r="K20">
            <v>13230035</v>
          </cell>
        </row>
        <row r="21">
          <cell r="B21" t="str">
            <v>21101020101001</v>
          </cell>
          <cell r="C21" t="str">
            <v>HONORARIOS (ADMINISTRATIVOS</v>
          </cell>
          <cell r="K21">
            <v>500000000</v>
          </cell>
        </row>
        <row r="22">
          <cell r="B22" t="str">
            <v>21101020101004</v>
          </cell>
          <cell r="C22" t="str">
            <v>Otros Servicios Personales Indirectos Administrativos (Administrativos)</v>
          </cell>
          <cell r="K22">
            <v>1840843296</v>
          </cell>
        </row>
        <row r="23">
          <cell r="B23" t="str">
            <v>211010301001</v>
          </cell>
          <cell r="C23" t="str">
            <v>CONTRIBUCIONES INHERENTES A LA NOMINA SECTOR PRIVADO SIN SITUACION DE FONDOS</v>
          </cell>
          <cell r="K23">
            <v>218661254</v>
          </cell>
        </row>
        <row r="24">
          <cell r="B24" t="str">
            <v>21101030100101</v>
          </cell>
          <cell r="C24" t="str">
            <v>Cesantías ADM</v>
          </cell>
          <cell r="K24">
            <v>66817776</v>
          </cell>
        </row>
        <row r="25">
          <cell r="B25" t="str">
            <v>21101030100102</v>
          </cell>
          <cell r="C25" t="str">
            <v>Aportes Pensión  ADM</v>
          </cell>
          <cell r="K25">
            <v>86448600</v>
          </cell>
        </row>
        <row r="26">
          <cell r="B26" t="str">
            <v>21101030100103</v>
          </cell>
          <cell r="C26" t="str">
            <v>Aporte Servicio Médico-Salud (Patronal) ADM</v>
          </cell>
          <cell r="K26">
            <v>58608518</v>
          </cell>
        </row>
        <row r="27">
          <cell r="B27" t="str">
            <v>21101030100104</v>
          </cell>
          <cell r="C27" t="str">
            <v>Aportes Accidentes de Trabajo A.R.P. ADM</v>
          </cell>
          <cell r="K27">
            <v>6786360</v>
          </cell>
        </row>
        <row r="28">
          <cell r="B28" t="str">
            <v>21101030102001</v>
          </cell>
          <cell r="C28" t="str">
            <v>Caja de Compensación Familiar ADM</v>
          </cell>
          <cell r="K28">
            <v>31006780</v>
          </cell>
        </row>
        <row r="29">
          <cell r="B29" t="str">
            <v>211010302002</v>
          </cell>
          <cell r="C29" t="str">
            <v>CONTRIBUCIONES INHERENTES A LA NOMINA SECTOR PUBLICO CON SITUACION DE FONDOS (ADMINISTRATIVO)</v>
          </cell>
          <cell r="K29">
            <v>38762640</v>
          </cell>
        </row>
        <row r="30">
          <cell r="B30" t="str">
            <v>21101030200201</v>
          </cell>
          <cell r="C30" t="str">
            <v>Instituto Colombiano de Bienestar Familiar ADM</v>
          </cell>
          <cell r="K30">
            <v>23256240</v>
          </cell>
        </row>
        <row r="31">
          <cell r="B31" t="str">
            <v>21101030200202</v>
          </cell>
          <cell r="C31" t="str">
            <v>Sena ADM</v>
          </cell>
          <cell r="K31">
            <v>15506400</v>
          </cell>
        </row>
        <row r="32">
          <cell r="B32" t="str">
            <v>211020101001</v>
          </cell>
          <cell r="C32" t="str">
            <v>ADQUISICION DE BIENES OTROS</v>
          </cell>
          <cell r="K32">
            <v>40447680</v>
          </cell>
        </row>
        <row r="33">
          <cell r="B33" t="str">
            <v>21102010100101</v>
          </cell>
          <cell r="C33" t="str">
            <v>Impresos y publicaciones (administrativo)</v>
          </cell>
          <cell r="K33">
            <v>29527680</v>
          </cell>
        </row>
        <row r="34">
          <cell r="B34" t="str">
            <v>21102010100104</v>
          </cell>
          <cell r="C34" t="str">
            <v>Otros ADM</v>
          </cell>
          <cell r="K34">
            <v>10920000</v>
          </cell>
        </row>
        <row r="35">
          <cell r="B35" t="str">
            <v>21102010201001</v>
          </cell>
          <cell r="C35" t="str">
            <v>Adquisición de Bienes Mantenimiento Hospitalario ADM</v>
          </cell>
          <cell r="K35">
            <v>45427200</v>
          </cell>
        </row>
        <row r="36">
          <cell r="B36" t="str">
            <v>21102020101001</v>
          </cell>
          <cell r="C36" t="str">
            <v>Arrendamientos ADM</v>
          </cell>
          <cell r="K36">
            <v>216000000</v>
          </cell>
        </row>
        <row r="37">
          <cell r="B37" t="str">
            <v>21102020101002</v>
          </cell>
          <cell r="C37" t="str">
            <v>Viaticos y Gastos de Viaje ADM</v>
          </cell>
          <cell r="K37">
            <v>10000000</v>
          </cell>
        </row>
        <row r="38">
          <cell r="B38" t="str">
            <v>21102020101003</v>
          </cell>
          <cell r="C38" t="str">
            <v>Gastos de Transporte y Comunicación ADM</v>
          </cell>
          <cell r="K38">
            <v>81160000</v>
          </cell>
        </row>
        <row r="39">
          <cell r="B39" t="str">
            <v>21102020101004</v>
          </cell>
          <cell r="C39" t="str">
            <v>Seguros ADM</v>
          </cell>
          <cell r="K39">
            <v>310000000</v>
          </cell>
        </row>
        <row r="40">
          <cell r="B40" t="str">
            <v>21102020101005</v>
          </cell>
          <cell r="C40" t="str">
            <v>Capacitación ADM</v>
          </cell>
          <cell r="K40">
            <v>17194559</v>
          </cell>
        </row>
        <row r="41">
          <cell r="B41" t="str">
            <v>21102020101006</v>
          </cell>
          <cell r="C41" t="str">
            <v>Bienestar e Incentivos ADM</v>
          </cell>
          <cell r="K41">
            <v>33000000</v>
          </cell>
        </row>
        <row r="42">
          <cell r="B42" t="str">
            <v>21102020101007</v>
          </cell>
          <cell r="C42" t="str">
            <v>Publicidad ADM</v>
          </cell>
          <cell r="K42">
            <v>16445520</v>
          </cell>
        </row>
        <row r="43">
          <cell r="B43" t="str">
            <v>21102020101008</v>
          </cell>
          <cell r="C43" t="str">
            <v>Salud Ocupacional ADM</v>
          </cell>
          <cell r="K43">
            <v>11550000</v>
          </cell>
        </row>
        <row r="44">
          <cell r="B44" t="str">
            <v>21102020101010</v>
          </cell>
          <cell r="C44" t="str">
            <v>Servicios aseos cafeteria y lavanderia ADM</v>
          </cell>
          <cell r="K44">
            <v>23622144</v>
          </cell>
        </row>
        <row r="45">
          <cell r="B45" t="str">
            <v>21102020101012</v>
          </cell>
          <cell r="C45" t="str">
            <v>Otros Gastos e Imprevistos  (Administrativos)</v>
          </cell>
          <cell r="K45">
            <v>88200000</v>
          </cell>
        </row>
        <row r="46">
          <cell r="B46" t="str">
            <v>21102020201001</v>
          </cell>
          <cell r="C46" t="str">
            <v>Adquisicion de Servicios Mantenimiento Hospitalario ADM</v>
          </cell>
          <cell r="K46">
            <v>35433216</v>
          </cell>
        </row>
        <row r="47">
          <cell r="B47" t="str">
            <v>21102030101001</v>
          </cell>
          <cell r="C47" t="str">
            <v>Impuestos</v>
          </cell>
          <cell r="K47">
            <v>21632000</v>
          </cell>
        </row>
        <row r="48">
          <cell r="B48" t="str">
            <v>21102030101002</v>
          </cell>
          <cell r="C48" t="str">
            <v>Multas</v>
          </cell>
          <cell r="K48">
            <v>5000000</v>
          </cell>
        </row>
        <row r="49">
          <cell r="B49" t="str">
            <v>21201010101001</v>
          </cell>
          <cell r="C49" t="str">
            <v>Sueldo personal nómina (Operativo)</v>
          </cell>
          <cell r="K49">
            <v>3152225525</v>
          </cell>
        </row>
        <row r="50">
          <cell r="B50" t="str">
            <v>21201010101002</v>
          </cell>
          <cell r="C50" t="str">
            <v>Horas Extras-REcargos Nocturnos y Festivos (Operativo)</v>
          </cell>
          <cell r="K50">
            <v>46662181</v>
          </cell>
        </row>
        <row r="51">
          <cell r="B51" t="str">
            <v>21201010101003</v>
          </cell>
          <cell r="C51" t="str">
            <v>Prima Técnica (Operativa)</v>
          </cell>
          <cell r="K51">
            <v>32021961</v>
          </cell>
        </row>
        <row r="52">
          <cell r="B52" t="str">
            <v>21201010401001</v>
          </cell>
          <cell r="C52" t="str">
            <v>Bonificaciones por Servicios (Operativo)</v>
          </cell>
          <cell r="K52">
            <v>103312983</v>
          </cell>
        </row>
        <row r="53">
          <cell r="B53" t="str">
            <v>21201010401002</v>
          </cell>
          <cell r="C53" t="str">
            <v>Prima de servicios (Operativo)</v>
          </cell>
          <cell r="K53">
            <v>140735100</v>
          </cell>
        </row>
        <row r="54">
          <cell r="B54" t="str">
            <v>21201010401003</v>
          </cell>
          <cell r="C54" t="str">
            <v>Prima de navidad (Operativo)</v>
          </cell>
          <cell r="K54">
            <v>321715136</v>
          </cell>
        </row>
        <row r="55">
          <cell r="B55" t="str">
            <v>21201010401004</v>
          </cell>
          <cell r="C55" t="str">
            <v>Subsidio de transporte (Operativo)</v>
          </cell>
          <cell r="K55">
            <v>5259041</v>
          </cell>
        </row>
        <row r="56">
          <cell r="B56" t="str">
            <v>21201010401005</v>
          </cell>
          <cell r="C56" t="str">
            <v>Subsidio de alimentacion (Operativo)</v>
          </cell>
          <cell r="K56">
            <v>3727051</v>
          </cell>
        </row>
        <row r="57">
          <cell r="B57" t="str">
            <v>21201010401006</v>
          </cell>
          <cell r="C57" t="str">
            <v>Vacaciones (Operativo)</v>
          </cell>
          <cell r="K57">
            <v>223997789</v>
          </cell>
        </row>
        <row r="58">
          <cell r="B58" t="str">
            <v>21201010401007</v>
          </cell>
          <cell r="C58" t="str">
            <v>Prima de vacaciones (Operativo)</v>
          </cell>
          <cell r="K58">
            <v>155872083</v>
          </cell>
        </row>
        <row r="59">
          <cell r="B59" t="str">
            <v>21201010401008</v>
          </cell>
          <cell r="C59" t="str">
            <v>Bonificación Especial Recreación (Operativo)</v>
          </cell>
          <cell r="K59">
            <v>19422371</v>
          </cell>
        </row>
        <row r="60">
          <cell r="B60" t="str">
            <v>21201010401009</v>
          </cell>
          <cell r="C60" t="str">
            <v>Otros gastos en servicios personales (Operativos)</v>
          </cell>
          <cell r="K60">
            <v>41338752</v>
          </cell>
        </row>
        <row r="61">
          <cell r="B61" t="str">
            <v>21201020101001</v>
          </cell>
          <cell r="C61" t="str">
            <v>Honorarios (Operativos)</v>
          </cell>
          <cell r="K61">
            <v>430000000</v>
          </cell>
        </row>
        <row r="62">
          <cell r="B62" t="str">
            <v>21201020101004</v>
          </cell>
          <cell r="C62" t="str">
            <v>Otros Servicios Personales Indirectos (Operativos)</v>
          </cell>
          <cell r="K62">
            <v>23840987000</v>
          </cell>
        </row>
        <row r="63">
          <cell r="B63" t="str">
            <v>21201030101001</v>
          </cell>
          <cell r="C63" t="str">
            <v>Cesantias Operativas</v>
          </cell>
          <cell r="K63">
            <v>314106243</v>
          </cell>
        </row>
        <row r="64">
          <cell r="B64" t="str">
            <v>21201030101002</v>
          </cell>
          <cell r="C64" t="str">
            <v>Aportes Pensión Operativos</v>
          </cell>
          <cell r="K64">
            <v>371763882</v>
          </cell>
        </row>
        <row r="65">
          <cell r="B65" t="str">
            <v>21201030101003</v>
          </cell>
          <cell r="C65" t="str">
            <v>Aporte Servicio Médico-Salud (Patronal) Operatifvos</v>
          </cell>
          <cell r="K65">
            <v>290785858</v>
          </cell>
        </row>
        <row r="66">
          <cell r="B66" t="str">
            <v>21201030101004</v>
          </cell>
          <cell r="C66" t="str">
            <v>Aportes Accidentes de Trabajo A.R.P. Operativos</v>
          </cell>
          <cell r="K66">
            <v>76910820</v>
          </cell>
        </row>
        <row r="67">
          <cell r="B67" t="str">
            <v>21201030102001</v>
          </cell>
          <cell r="C67" t="str">
            <v>Caja de Compensación Familiar Operativas</v>
          </cell>
          <cell r="K67">
            <v>141236620</v>
          </cell>
        </row>
        <row r="68">
          <cell r="B68" t="str">
            <v>21201030202001</v>
          </cell>
          <cell r="C68" t="str">
            <v>Instituto Colombiano de Bienestar Familiar Operativos</v>
          </cell>
          <cell r="K68">
            <v>105938560</v>
          </cell>
        </row>
        <row r="69">
          <cell r="B69" t="str">
            <v>21201030202002</v>
          </cell>
          <cell r="C69" t="str">
            <v>Sena Operativo</v>
          </cell>
          <cell r="K69">
            <v>70640920</v>
          </cell>
        </row>
        <row r="70">
          <cell r="B70" t="str">
            <v>21202010101001</v>
          </cell>
          <cell r="C70" t="str">
            <v>Impresos y publicaciones (operativo)</v>
          </cell>
          <cell r="K70">
            <v>165355008</v>
          </cell>
        </row>
        <row r="71">
          <cell r="B71" t="str">
            <v>21202010101003</v>
          </cell>
          <cell r="C71" t="str">
            <v>Dotación a Trabajadores Operativo</v>
          </cell>
          <cell r="K71">
            <v>2000000</v>
          </cell>
        </row>
        <row r="72">
          <cell r="B72" t="str">
            <v>21202010101004</v>
          </cell>
          <cell r="C72" t="str">
            <v>Combustibles; lubricantes y llantas Operativo</v>
          </cell>
          <cell r="K72">
            <v>317706615</v>
          </cell>
        </row>
        <row r="73">
          <cell r="B73" t="str">
            <v>21202010202001</v>
          </cell>
          <cell r="C73" t="str">
            <v>Adquisición de Bienes Mantenimiento Hospitalario</v>
          </cell>
          <cell r="K73">
            <v>200146030</v>
          </cell>
        </row>
        <row r="74">
          <cell r="B74" t="str">
            <v>21202010202002</v>
          </cell>
          <cell r="C74" t="str">
            <v>Materiales y Suministros de repuestos mantenimiento de ambulancias.</v>
          </cell>
          <cell r="K74">
            <v>350000000</v>
          </cell>
        </row>
        <row r="75">
          <cell r="B75" t="str">
            <v>21202020101001</v>
          </cell>
          <cell r="C75" t="str">
            <v>Arrendamientos Operativos</v>
          </cell>
          <cell r="K75">
            <v>592000000</v>
          </cell>
        </row>
        <row r="76">
          <cell r="B76" t="str">
            <v>21202020101002</v>
          </cell>
          <cell r="C76" t="str">
            <v>Viaticos y Gastos de Viaje Operativos</v>
          </cell>
          <cell r="K76">
            <v>10000000</v>
          </cell>
        </row>
        <row r="77">
          <cell r="B77" t="str">
            <v>21202020101003</v>
          </cell>
          <cell r="C77" t="str">
            <v>Gastos de Transporte y Comunicación Operativos</v>
          </cell>
          <cell r="K77">
            <v>840000000</v>
          </cell>
        </row>
        <row r="78">
          <cell r="B78" t="str">
            <v>21202020101004</v>
          </cell>
          <cell r="C78" t="str">
            <v>Servicios Públicos operativos</v>
          </cell>
          <cell r="K78">
            <v>980000000</v>
          </cell>
        </row>
        <row r="79">
          <cell r="B79" t="str">
            <v>21202020101005</v>
          </cell>
          <cell r="C79" t="str">
            <v>Capacitación Operativos</v>
          </cell>
          <cell r="K79">
            <v>33914651</v>
          </cell>
        </row>
        <row r="80">
          <cell r="B80" t="str">
            <v>21202020101006</v>
          </cell>
          <cell r="C80" t="str">
            <v>Bienestar e Incentivos Operativos</v>
          </cell>
          <cell r="K80">
            <v>37306115</v>
          </cell>
        </row>
        <row r="81">
          <cell r="B81" t="str">
            <v>21202020101007</v>
          </cell>
          <cell r="C81" t="str">
            <v>Publicidad Operativos</v>
          </cell>
          <cell r="K81">
            <v>35949528</v>
          </cell>
        </row>
        <row r="82">
          <cell r="B82" t="str">
            <v>21202020101008</v>
          </cell>
          <cell r="C82" t="str">
            <v>Salud Ocupacional Operativo</v>
          </cell>
          <cell r="K82">
            <v>5000000</v>
          </cell>
        </row>
        <row r="83">
          <cell r="B83" t="str">
            <v>21202020101013</v>
          </cell>
          <cell r="C83" t="str">
            <v>Otros Gastos e Imprevistos (Operativos)</v>
          </cell>
          <cell r="K83">
            <v>148009680</v>
          </cell>
        </row>
        <row r="84">
          <cell r="B84" t="str">
            <v>21202020202001</v>
          </cell>
          <cell r="C84" t="str">
            <v>Adquisición de Servicios mantenimiento Hospitalario</v>
          </cell>
          <cell r="K84">
            <v>2028670112</v>
          </cell>
        </row>
        <row r="85">
          <cell r="B85" t="str">
            <v>21302010101001</v>
          </cell>
          <cell r="C85" t="str">
            <v>Sentencias y concialiaciones</v>
          </cell>
          <cell r="K85">
            <v>200000000</v>
          </cell>
        </row>
        <row r="86">
          <cell r="B86" t="str">
            <v>21402010101001</v>
          </cell>
          <cell r="C86" t="str">
            <v>Productos farmaceuticos</v>
          </cell>
          <cell r="K86">
            <v>907304486</v>
          </cell>
        </row>
        <row r="87">
          <cell r="B87" t="str">
            <v>21402010101002</v>
          </cell>
          <cell r="C87" t="str">
            <v>Material medico quirurgico</v>
          </cell>
          <cell r="K87">
            <v>1943090028</v>
          </cell>
        </row>
        <row r="88">
          <cell r="B88" t="str">
            <v>21402010101003</v>
          </cell>
          <cell r="C88" t="str">
            <v>Material para odontologia</v>
          </cell>
          <cell r="K88">
            <v>264568760</v>
          </cell>
        </row>
        <row r="89">
          <cell r="B89" t="str">
            <v>21402010101004</v>
          </cell>
          <cell r="C89" t="str">
            <v>Material para laboratorios</v>
          </cell>
          <cell r="K89">
            <v>2085676500</v>
          </cell>
        </row>
        <row r="90">
          <cell r="B90" t="str">
            <v>21402010101005</v>
          </cell>
          <cell r="C90" t="str">
            <v>Material para rayos x</v>
          </cell>
          <cell r="K90">
            <v>10000000</v>
          </cell>
        </row>
        <row r="91">
          <cell r="B91" t="str">
            <v>21402010101006</v>
          </cell>
          <cell r="C91" t="str">
            <v>Otros Materiales y Suministros</v>
          </cell>
          <cell r="K91">
            <v>680000000</v>
          </cell>
        </row>
        <row r="92">
          <cell r="B92" t="str">
            <v>21402020101001</v>
          </cell>
          <cell r="C92" t="str">
            <v>Alimentación hospitalaria</v>
          </cell>
          <cell r="K92">
            <v>185600000</v>
          </cell>
        </row>
        <row r="93">
          <cell r="B93" t="str">
            <v>23</v>
          </cell>
          <cell r="C93" t="str">
            <v>GASTOS DE INVERSION</v>
          </cell>
          <cell r="K93">
            <v>1431021443</v>
          </cell>
        </row>
        <row r="94">
          <cell r="B94" t="str">
            <v>23101010101001</v>
          </cell>
          <cell r="C94" t="str">
            <v>Inversión en equipos</v>
          </cell>
          <cell r="K94">
            <v>165739987</v>
          </cell>
        </row>
        <row r="95">
          <cell r="B95" t="str">
            <v>23101010101002</v>
          </cell>
          <cell r="C95" t="str">
            <v>Inversión en Remodelación y Construcción</v>
          </cell>
          <cell r="K95">
            <v>100000000</v>
          </cell>
        </row>
        <row r="96">
          <cell r="B96" t="str">
            <v>23101010101003</v>
          </cell>
          <cell r="C96" t="str">
            <v>Inversión en software</v>
          </cell>
          <cell r="K96">
            <v>30000000</v>
          </cell>
        </row>
        <row r="97">
          <cell r="B97" t="str">
            <v>23101010101004</v>
          </cell>
          <cell r="C97" t="str">
            <v>Otras Inversiones</v>
          </cell>
          <cell r="K97">
            <v>1135281456</v>
          </cell>
        </row>
      </sheetData>
      <sheetData sheetId="7">
        <row r="9">
          <cell r="P9">
            <v>903468709</v>
          </cell>
          <cell r="Q9">
            <v>0</v>
          </cell>
          <cell r="R9">
            <v>0</v>
          </cell>
          <cell r="S9">
            <v>0</v>
          </cell>
          <cell r="T9">
            <v>903468709</v>
          </cell>
          <cell r="U9">
            <v>1.4557970348356167E-2</v>
          </cell>
          <cell r="V9">
            <v>784707423</v>
          </cell>
          <cell r="W9">
            <v>0.8685496411586292</v>
          </cell>
          <cell r="X9">
            <v>118761286</v>
          </cell>
          <cell r="Y9">
            <v>784707423</v>
          </cell>
          <cell r="Z9">
            <v>724057784</v>
          </cell>
        </row>
        <row r="10">
          <cell r="P10">
            <v>305625233</v>
          </cell>
          <cell r="Q10">
            <v>0</v>
          </cell>
          <cell r="R10">
            <v>0</v>
          </cell>
          <cell r="S10">
            <v>10000000</v>
          </cell>
          <cell r="T10">
            <v>295625233</v>
          </cell>
          <cell r="U10">
            <v>4.763533405604513E-3</v>
          </cell>
          <cell r="V10">
            <v>219236733</v>
          </cell>
          <cell r="W10">
            <v>0.74160358632173995</v>
          </cell>
          <cell r="X10">
            <v>76388500</v>
          </cell>
          <cell r="Y10">
            <v>219236733</v>
          </cell>
          <cell r="Z10">
            <v>208676960</v>
          </cell>
        </row>
        <row r="12">
          <cell r="P12">
            <v>500000000</v>
          </cell>
          <cell r="Q12">
            <v>0</v>
          </cell>
          <cell r="R12">
            <v>180000000</v>
          </cell>
          <cell r="S12">
            <v>225000000</v>
          </cell>
          <cell r="T12">
            <v>455000000</v>
          </cell>
          <cell r="U12">
            <v>7.3316058901847989E-3</v>
          </cell>
          <cell r="V12">
            <v>428394342</v>
          </cell>
          <cell r="W12">
            <v>0.94152602637362637</v>
          </cell>
          <cell r="X12">
            <v>26605658</v>
          </cell>
          <cell r="Y12">
            <v>345740044</v>
          </cell>
          <cell r="Z12">
            <v>317630303</v>
          </cell>
        </row>
        <row r="13">
          <cell r="P13">
            <v>1840843296</v>
          </cell>
          <cell r="Q13">
            <v>400000000</v>
          </cell>
          <cell r="R13">
            <v>174292977</v>
          </cell>
          <cell r="S13">
            <v>0</v>
          </cell>
          <cell r="T13">
            <v>2415136273</v>
          </cell>
          <cell r="U13">
            <v>3.8916104010386289E-2</v>
          </cell>
          <cell r="V13">
            <v>2142503146</v>
          </cell>
          <cell r="W13">
            <v>0.88711480588159752</v>
          </cell>
          <cell r="X13">
            <v>272633127</v>
          </cell>
          <cell r="Y13">
            <v>2097032496</v>
          </cell>
          <cell r="Z13">
            <v>1892329342</v>
          </cell>
        </row>
        <row r="16">
          <cell r="P16">
            <v>40447680</v>
          </cell>
          <cell r="Q16">
            <v>0</v>
          </cell>
          <cell r="R16">
            <v>0</v>
          </cell>
          <cell r="S16">
            <v>0</v>
          </cell>
          <cell r="T16">
            <v>40447680</v>
          </cell>
          <cell r="U16">
            <v>6.5175043721386785E-4</v>
          </cell>
          <cell r="V16">
            <v>32911461</v>
          </cell>
          <cell r="W16">
            <v>0.81367982044952891</v>
          </cell>
          <cell r="X16">
            <v>7536219</v>
          </cell>
          <cell r="Y16">
            <v>32911461</v>
          </cell>
          <cell r="Z16">
            <v>26561461</v>
          </cell>
        </row>
        <row r="17">
          <cell r="P17">
            <v>45427200</v>
          </cell>
          <cell r="Q17">
            <v>0</v>
          </cell>
          <cell r="R17">
            <v>0</v>
          </cell>
          <cell r="S17">
            <v>0</v>
          </cell>
          <cell r="T17">
            <v>45427200</v>
          </cell>
          <cell r="U17">
            <v>7.3198753207605034E-4</v>
          </cell>
          <cell r="V17">
            <v>45404203</v>
          </cell>
          <cell r="W17">
            <v>0.9994937614468864</v>
          </cell>
          <cell r="X17">
            <v>22997</v>
          </cell>
          <cell r="Y17">
            <v>796053</v>
          </cell>
          <cell r="Z17">
            <v>796053</v>
          </cell>
        </row>
        <row r="19">
          <cell r="P19">
            <v>789977664</v>
          </cell>
          <cell r="Q19">
            <v>0</v>
          </cell>
          <cell r="R19">
            <v>53088804</v>
          </cell>
          <cell r="S19">
            <v>165304518</v>
          </cell>
          <cell r="T19">
            <v>677761950</v>
          </cell>
          <cell r="U19">
            <v>1.0921062647831065E-2</v>
          </cell>
          <cell r="V19">
            <v>538826051</v>
          </cell>
          <cell r="W19">
            <v>0.79500782096132716</v>
          </cell>
          <cell r="X19">
            <v>138935899</v>
          </cell>
          <cell r="Y19">
            <v>533504769</v>
          </cell>
          <cell r="Z19">
            <v>470825625</v>
          </cell>
        </row>
        <row r="20">
          <cell r="P20">
            <v>35433216</v>
          </cell>
          <cell r="Q20">
            <v>0</v>
          </cell>
          <cell r="R20">
            <v>255740235</v>
          </cell>
          <cell r="S20">
            <v>0</v>
          </cell>
          <cell r="T20">
            <v>291173451</v>
          </cell>
          <cell r="U20">
            <v>4.6917999745429342E-3</v>
          </cell>
          <cell r="V20">
            <v>290969435</v>
          </cell>
          <cell r="W20">
            <v>0.99929933172375662</v>
          </cell>
          <cell r="X20">
            <v>204016</v>
          </cell>
          <cell r="Y20">
            <v>290969435</v>
          </cell>
          <cell r="Z20">
            <v>275819435</v>
          </cell>
        </row>
        <row r="21">
          <cell r="P21">
            <v>26632000</v>
          </cell>
          <cell r="Q21">
            <v>0</v>
          </cell>
          <cell r="R21">
            <v>9100000</v>
          </cell>
          <cell r="S21">
            <v>6082855</v>
          </cell>
          <cell r="T21">
            <v>29649145</v>
          </cell>
          <cell r="U21">
            <v>4.7774911235372124E-4</v>
          </cell>
          <cell r="V21">
            <v>29649145</v>
          </cell>
          <cell r="W21">
            <v>1</v>
          </cell>
          <cell r="X21">
            <v>0</v>
          </cell>
          <cell r="Y21">
            <v>29649145</v>
          </cell>
          <cell r="Z21">
            <v>29649145</v>
          </cell>
        </row>
        <row r="24">
          <cell r="P24">
            <v>4282204624</v>
          </cell>
          <cell r="Q24">
            <v>0</v>
          </cell>
          <cell r="R24">
            <v>0</v>
          </cell>
          <cell r="S24">
            <v>22000000</v>
          </cell>
          <cell r="T24">
            <v>4260204624</v>
          </cell>
          <cell r="U24">
            <v>6.864646442793608E-2</v>
          </cell>
          <cell r="V24">
            <v>3603069394</v>
          </cell>
          <cell r="W24">
            <v>0.84575031295492065</v>
          </cell>
          <cell r="X24">
            <v>657135230</v>
          </cell>
          <cell r="Y24">
            <v>3569736006</v>
          </cell>
          <cell r="Z24">
            <v>3259059038</v>
          </cell>
        </row>
        <row r="25">
          <cell r="P25">
            <v>1371382903</v>
          </cell>
          <cell r="Q25">
            <v>0</v>
          </cell>
          <cell r="R25">
            <v>0</v>
          </cell>
          <cell r="S25">
            <v>0</v>
          </cell>
          <cell r="T25">
            <v>1371382903</v>
          </cell>
          <cell r="U25">
            <v>2.2097668064469292E-2</v>
          </cell>
          <cell r="V25">
            <v>958214016</v>
          </cell>
          <cell r="W25">
            <v>0.69872098733609489</v>
          </cell>
          <cell r="X25">
            <v>413168887</v>
          </cell>
          <cell r="Y25">
            <v>958214016</v>
          </cell>
          <cell r="Z25">
            <v>865246023</v>
          </cell>
        </row>
        <row r="27">
          <cell r="P27">
            <v>430000000</v>
          </cell>
          <cell r="Q27">
            <v>50000000</v>
          </cell>
          <cell r="R27">
            <v>252120586</v>
          </cell>
          <cell r="S27">
            <v>7857178</v>
          </cell>
          <cell r="T27">
            <v>724263408</v>
          </cell>
          <cell r="U27">
            <v>1.1670360149754101E-2</v>
          </cell>
          <cell r="V27">
            <v>684800457</v>
          </cell>
          <cell r="W27">
            <v>0.94551298524251826</v>
          </cell>
          <cell r="X27">
            <v>39462951</v>
          </cell>
          <cell r="Y27">
            <v>588800762</v>
          </cell>
          <cell r="Z27">
            <v>478037717</v>
          </cell>
        </row>
        <row r="28">
          <cell r="P28">
            <v>23840987000</v>
          </cell>
          <cell r="Q28">
            <v>5774301595</v>
          </cell>
          <cell r="R28">
            <v>34791786</v>
          </cell>
          <cell r="S28">
            <v>974739089</v>
          </cell>
          <cell r="T28">
            <v>28675341292</v>
          </cell>
          <cell r="U28">
            <v>0.46205780465821228</v>
          </cell>
          <cell r="V28">
            <v>26493703518</v>
          </cell>
          <cell r="W28">
            <v>0.92391937896102239</v>
          </cell>
          <cell r="X28">
            <v>2181637774</v>
          </cell>
          <cell r="Y28">
            <v>25403107556</v>
          </cell>
          <cell r="Z28">
            <v>22615633744</v>
          </cell>
        </row>
        <row r="31">
          <cell r="P31">
            <v>483061623</v>
          </cell>
          <cell r="Q31">
            <v>92604558</v>
          </cell>
          <cell r="R31">
            <v>351272149</v>
          </cell>
          <cell r="S31">
            <v>14082651</v>
          </cell>
          <cell r="T31">
            <v>912855679</v>
          </cell>
          <cell r="U31">
            <v>1.4709226534164932E-2</v>
          </cell>
          <cell r="V31">
            <v>872035099</v>
          </cell>
          <cell r="W31">
            <v>0.9552825480094318</v>
          </cell>
          <cell r="X31">
            <v>40820580</v>
          </cell>
          <cell r="Y31">
            <v>857844540</v>
          </cell>
          <cell r="Z31">
            <v>810841397</v>
          </cell>
        </row>
        <row r="32">
          <cell r="P32">
            <v>200146030</v>
          </cell>
          <cell r="Q32">
            <v>0</v>
          </cell>
          <cell r="R32">
            <v>22075023</v>
          </cell>
          <cell r="S32">
            <v>0</v>
          </cell>
          <cell r="T32">
            <v>222221053</v>
          </cell>
          <cell r="U32">
            <v>3.5807410573579523E-3</v>
          </cell>
          <cell r="V32">
            <v>216895783</v>
          </cell>
          <cell r="W32">
            <v>0.97603615891425011</v>
          </cell>
          <cell r="X32">
            <v>5325270</v>
          </cell>
          <cell r="Y32">
            <v>150985254</v>
          </cell>
          <cell r="Z32">
            <v>149514254</v>
          </cell>
        </row>
        <row r="33">
          <cell r="P33">
            <v>350000000</v>
          </cell>
          <cell r="Q33">
            <v>0</v>
          </cell>
          <cell r="R33">
            <v>49832413</v>
          </cell>
          <cell r="S33">
            <v>0</v>
          </cell>
          <cell r="T33">
            <v>399832413</v>
          </cell>
          <cell r="U33">
            <v>6.4426674159068159E-3</v>
          </cell>
          <cell r="V33">
            <v>399237160</v>
          </cell>
          <cell r="W33">
            <v>0.99851124375951983</v>
          </cell>
          <cell r="X33">
            <v>595253</v>
          </cell>
          <cell r="Y33">
            <v>388290278</v>
          </cell>
          <cell r="Z33">
            <v>308609934</v>
          </cell>
        </row>
        <row r="35">
          <cell r="P35">
            <v>2648265323</v>
          </cell>
          <cell r="Q35">
            <v>782293464</v>
          </cell>
          <cell r="R35">
            <v>491937606</v>
          </cell>
          <cell r="S35">
            <v>437439528</v>
          </cell>
          <cell r="T35">
            <v>3485056865</v>
          </cell>
          <cell r="U35">
            <v>5.6156183382555978E-2</v>
          </cell>
          <cell r="V35">
            <v>3121080941</v>
          </cell>
          <cell r="W35">
            <v>0.89556097989236105</v>
          </cell>
          <cell r="X35">
            <v>363975924</v>
          </cell>
          <cell r="Y35">
            <v>3025686246</v>
          </cell>
          <cell r="Z35">
            <v>2864406221</v>
          </cell>
        </row>
        <row r="36">
          <cell r="P36">
            <v>2028670112</v>
          </cell>
          <cell r="Q36">
            <v>678911360</v>
          </cell>
          <cell r="R36">
            <v>554006732</v>
          </cell>
          <cell r="S36">
            <v>255740235</v>
          </cell>
          <cell r="T36">
            <v>3005847969</v>
          </cell>
          <cell r="U36">
            <v>4.8434489394550362E-2</v>
          </cell>
          <cell r="V36">
            <v>2794189596</v>
          </cell>
          <cell r="W36">
            <v>0.92958447160904967</v>
          </cell>
          <cell r="X36">
            <v>211658373</v>
          </cell>
          <cell r="Y36">
            <v>2260698089</v>
          </cell>
          <cell r="Z36">
            <v>1679594009</v>
          </cell>
        </row>
        <row r="37">
          <cell r="P37">
            <v>200000000</v>
          </cell>
          <cell r="Q37">
            <v>0</v>
          </cell>
          <cell r="R37">
            <v>0</v>
          </cell>
          <cell r="S37">
            <v>115460000</v>
          </cell>
          <cell r="T37">
            <v>84540000</v>
          </cell>
          <cell r="U37">
            <v>1.3622284878158746E-3</v>
          </cell>
          <cell r="V37">
            <v>84540000</v>
          </cell>
          <cell r="W37">
            <v>1</v>
          </cell>
          <cell r="X37">
            <v>0</v>
          </cell>
          <cell r="Y37">
            <v>84540000</v>
          </cell>
          <cell r="Z37">
            <v>84540000</v>
          </cell>
        </row>
        <row r="38">
          <cell r="P38">
            <v>5890639774</v>
          </cell>
          <cell r="Q38">
            <v>567230191</v>
          </cell>
          <cell r="R38">
            <v>109438024</v>
          </cell>
          <cell r="S38">
            <v>303990281</v>
          </cell>
          <cell r="T38">
            <v>6263317708</v>
          </cell>
          <cell r="U38">
            <v>0.10092346593422319</v>
          </cell>
          <cell r="V38">
            <v>5447387750</v>
          </cell>
          <cell r="W38">
            <v>0.86972879294342198</v>
          </cell>
          <cell r="X38">
            <v>815929958</v>
          </cell>
          <cell r="Y38">
            <v>5187361451</v>
          </cell>
          <cell r="Z38">
            <v>4276787737</v>
          </cell>
        </row>
        <row r="39">
          <cell r="P39">
            <v>185600000</v>
          </cell>
          <cell r="Q39">
            <v>50000000</v>
          </cell>
          <cell r="R39">
            <v>0</v>
          </cell>
          <cell r="S39">
            <v>0</v>
          </cell>
          <cell r="T39">
            <v>235600000</v>
          </cell>
          <cell r="U39">
            <v>3.7963216433572278E-3</v>
          </cell>
          <cell r="V39">
            <v>205586000</v>
          </cell>
          <cell r="W39">
            <v>0.87260611205432936</v>
          </cell>
          <cell r="X39">
            <v>30014000</v>
          </cell>
          <cell r="Y39">
            <v>185586000</v>
          </cell>
          <cell r="Z39">
            <v>151596000</v>
          </cell>
        </row>
        <row r="40">
          <cell r="P40">
            <v>1431021443</v>
          </cell>
          <cell r="Q40">
            <v>4461806774</v>
          </cell>
          <cell r="R40">
            <v>200000000</v>
          </cell>
          <cell r="S40">
            <v>200000000</v>
          </cell>
          <cell r="T40">
            <v>5892828217</v>
          </cell>
          <cell r="U40">
            <v>9.4953613330998651E-2</v>
          </cell>
          <cell r="V40">
            <v>3447776072</v>
          </cell>
          <cell r="W40">
            <v>0.58508002355365452</v>
          </cell>
          <cell r="X40">
            <v>2445052145</v>
          </cell>
          <cell r="Y40">
            <v>3064102935</v>
          </cell>
          <cell r="Z40">
            <v>1886132227</v>
          </cell>
        </row>
        <row r="41">
          <cell r="P41">
            <v>1373091671</v>
          </cell>
          <cell r="Q41">
            <v>0</v>
          </cell>
          <cell r="R41">
            <v>0</v>
          </cell>
          <cell r="T41">
            <v>1373091671</v>
          </cell>
          <cell r="U41">
            <v>2.2125202160147885E-2</v>
          </cell>
          <cell r="V41">
            <v>1373091671</v>
          </cell>
          <cell r="W41">
            <v>1</v>
          </cell>
          <cell r="X41">
            <v>0</v>
          </cell>
          <cell r="Y41">
            <v>1372724971</v>
          </cell>
          <cell r="Z41">
            <v>1372724971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13FC2-4F05-417C-AEA4-4CF3953C1526}">
  <dimension ref="A1:AA54"/>
  <sheetViews>
    <sheetView tabSelected="1" topLeftCell="O1" zoomScaleNormal="100" zoomScaleSheetLayoutView="91" workbookViewId="0">
      <selection activeCell="P28" sqref="P28"/>
    </sheetView>
  </sheetViews>
  <sheetFormatPr baseColWidth="10" defaultRowHeight="12.75" x14ac:dyDescent="0.2"/>
  <cols>
    <col min="1" max="4" width="0" hidden="1" customWidth="1"/>
    <col min="5" max="5" width="16.42578125" hidden="1" customWidth="1"/>
    <col min="6" max="6" width="17.42578125" hidden="1" customWidth="1"/>
    <col min="7" max="14" width="0" hidden="1" customWidth="1"/>
    <col min="15" max="15" width="43.85546875" customWidth="1"/>
    <col min="16" max="16" width="18.7109375" bestFit="1" customWidth="1"/>
    <col min="17" max="18" width="13.85546875" customWidth="1"/>
    <col min="19" max="19" width="16.140625" customWidth="1"/>
    <col min="20" max="20" width="14.85546875" customWidth="1"/>
    <col min="21" max="21" width="9.85546875" customWidth="1"/>
    <col min="22" max="22" width="14.28515625" bestFit="1" customWidth="1"/>
    <col min="23" max="23" width="10" customWidth="1"/>
    <col min="24" max="24" width="14.5703125" customWidth="1"/>
    <col min="25" max="25" width="14.42578125" customWidth="1"/>
    <col min="26" max="26" width="12.7109375" customWidth="1"/>
    <col min="27" max="27" width="12" customWidth="1"/>
    <col min="250" max="263" width="0" hidden="1" customWidth="1"/>
    <col min="264" max="264" width="43.85546875" customWidth="1"/>
    <col min="265" max="265" width="18.7109375" bestFit="1" customWidth="1"/>
    <col min="266" max="267" width="13.85546875" customWidth="1"/>
    <col min="268" max="268" width="16.140625" customWidth="1"/>
    <col min="269" max="269" width="14.85546875" customWidth="1"/>
    <col min="270" max="270" width="9.85546875" customWidth="1"/>
    <col min="271" max="271" width="14.28515625" bestFit="1" customWidth="1"/>
    <col min="272" max="272" width="10" customWidth="1"/>
    <col min="273" max="273" width="14.5703125" customWidth="1"/>
    <col min="274" max="274" width="14.42578125" customWidth="1"/>
    <col min="275" max="275" width="12.7109375" customWidth="1"/>
    <col min="276" max="276" width="12" customWidth="1"/>
    <col min="279" max="280" width="15.28515625" customWidth="1"/>
    <col min="506" max="519" width="0" hidden="1" customWidth="1"/>
    <col min="520" max="520" width="43.85546875" customWidth="1"/>
    <col min="521" max="521" width="18.7109375" bestFit="1" customWidth="1"/>
    <col min="522" max="523" width="13.85546875" customWidth="1"/>
    <col min="524" max="524" width="16.140625" customWidth="1"/>
    <col min="525" max="525" width="14.85546875" customWidth="1"/>
    <col min="526" max="526" width="9.85546875" customWidth="1"/>
    <col min="527" max="527" width="14.28515625" bestFit="1" customWidth="1"/>
    <col min="528" max="528" width="10" customWidth="1"/>
    <col min="529" max="529" width="14.5703125" customWidth="1"/>
    <col min="530" max="530" width="14.42578125" customWidth="1"/>
    <col min="531" max="531" width="12.7109375" customWidth="1"/>
    <col min="532" max="532" width="12" customWidth="1"/>
    <col min="535" max="536" width="15.28515625" customWidth="1"/>
    <col min="762" max="775" width="0" hidden="1" customWidth="1"/>
    <col min="776" max="776" width="43.85546875" customWidth="1"/>
    <col min="777" max="777" width="18.7109375" bestFit="1" customWidth="1"/>
    <col min="778" max="779" width="13.85546875" customWidth="1"/>
    <col min="780" max="780" width="16.140625" customWidth="1"/>
    <col min="781" max="781" width="14.85546875" customWidth="1"/>
    <col min="782" max="782" width="9.85546875" customWidth="1"/>
    <col min="783" max="783" width="14.28515625" bestFit="1" customWidth="1"/>
    <col min="784" max="784" width="10" customWidth="1"/>
    <col min="785" max="785" width="14.5703125" customWidth="1"/>
    <col min="786" max="786" width="14.42578125" customWidth="1"/>
    <col min="787" max="787" width="12.7109375" customWidth="1"/>
    <col min="788" max="788" width="12" customWidth="1"/>
    <col min="791" max="792" width="15.28515625" customWidth="1"/>
    <col min="1018" max="1031" width="0" hidden="1" customWidth="1"/>
    <col min="1032" max="1032" width="43.85546875" customWidth="1"/>
    <col min="1033" max="1033" width="18.7109375" bestFit="1" customWidth="1"/>
    <col min="1034" max="1035" width="13.85546875" customWidth="1"/>
    <col min="1036" max="1036" width="16.140625" customWidth="1"/>
    <col min="1037" max="1037" width="14.85546875" customWidth="1"/>
    <col min="1038" max="1038" width="9.85546875" customWidth="1"/>
    <col min="1039" max="1039" width="14.28515625" bestFit="1" customWidth="1"/>
    <col min="1040" max="1040" width="10" customWidth="1"/>
    <col min="1041" max="1041" width="14.5703125" customWidth="1"/>
    <col min="1042" max="1042" width="14.42578125" customWidth="1"/>
    <col min="1043" max="1043" width="12.7109375" customWidth="1"/>
    <col min="1044" max="1044" width="12" customWidth="1"/>
    <col min="1047" max="1048" width="15.28515625" customWidth="1"/>
    <col min="1274" max="1287" width="0" hidden="1" customWidth="1"/>
    <col min="1288" max="1288" width="43.85546875" customWidth="1"/>
    <col min="1289" max="1289" width="18.7109375" bestFit="1" customWidth="1"/>
    <col min="1290" max="1291" width="13.85546875" customWidth="1"/>
    <col min="1292" max="1292" width="16.140625" customWidth="1"/>
    <col min="1293" max="1293" width="14.85546875" customWidth="1"/>
    <col min="1294" max="1294" width="9.85546875" customWidth="1"/>
    <col min="1295" max="1295" width="14.28515625" bestFit="1" customWidth="1"/>
    <col min="1296" max="1296" width="10" customWidth="1"/>
    <col min="1297" max="1297" width="14.5703125" customWidth="1"/>
    <col min="1298" max="1298" width="14.42578125" customWidth="1"/>
    <col min="1299" max="1299" width="12.7109375" customWidth="1"/>
    <col min="1300" max="1300" width="12" customWidth="1"/>
    <col min="1303" max="1304" width="15.28515625" customWidth="1"/>
    <col min="1530" max="1543" width="0" hidden="1" customWidth="1"/>
    <col min="1544" max="1544" width="43.85546875" customWidth="1"/>
    <col min="1545" max="1545" width="18.7109375" bestFit="1" customWidth="1"/>
    <col min="1546" max="1547" width="13.85546875" customWidth="1"/>
    <col min="1548" max="1548" width="16.140625" customWidth="1"/>
    <col min="1549" max="1549" width="14.85546875" customWidth="1"/>
    <col min="1550" max="1550" width="9.85546875" customWidth="1"/>
    <col min="1551" max="1551" width="14.28515625" bestFit="1" customWidth="1"/>
    <col min="1552" max="1552" width="10" customWidth="1"/>
    <col min="1553" max="1553" width="14.5703125" customWidth="1"/>
    <col min="1554" max="1554" width="14.42578125" customWidth="1"/>
    <col min="1555" max="1555" width="12.7109375" customWidth="1"/>
    <col min="1556" max="1556" width="12" customWidth="1"/>
    <col min="1559" max="1560" width="15.28515625" customWidth="1"/>
    <col min="1786" max="1799" width="0" hidden="1" customWidth="1"/>
    <col min="1800" max="1800" width="43.85546875" customWidth="1"/>
    <col min="1801" max="1801" width="18.7109375" bestFit="1" customWidth="1"/>
    <col min="1802" max="1803" width="13.85546875" customWidth="1"/>
    <col min="1804" max="1804" width="16.140625" customWidth="1"/>
    <col min="1805" max="1805" width="14.85546875" customWidth="1"/>
    <col min="1806" max="1806" width="9.85546875" customWidth="1"/>
    <col min="1807" max="1807" width="14.28515625" bestFit="1" customWidth="1"/>
    <col min="1808" max="1808" width="10" customWidth="1"/>
    <col min="1809" max="1809" width="14.5703125" customWidth="1"/>
    <col min="1810" max="1810" width="14.42578125" customWidth="1"/>
    <col min="1811" max="1811" width="12.7109375" customWidth="1"/>
    <col min="1812" max="1812" width="12" customWidth="1"/>
    <col min="1815" max="1816" width="15.28515625" customWidth="1"/>
    <col min="2042" max="2055" width="0" hidden="1" customWidth="1"/>
    <col min="2056" max="2056" width="43.85546875" customWidth="1"/>
    <col min="2057" max="2057" width="18.7109375" bestFit="1" customWidth="1"/>
    <col min="2058" max="2059" width="13.85546875" customWidth="1"/>
    <col min="2060" max="2060" width="16.140625" customWidth="1"/>
    <col min="2061" max="2061" width="14.85546875" customWidth="1"/>
    <col min="2062" max="2062" width="9.85546875" customWidth="1"/>
    <col min="2063" max="2063" width="14.28515625" bestFit="1" customWidth="1"/>
    <col min="2064" max="2064" width="10" customWidth="1"/>
    <col min="2065" max="2065" width="14.5703125" customWidth="1"/>
    <col min="2066" max="2066" width="14.42578125" customWidth="1"/>
    <col min="2067" max="2067" width="12.7109375" customWidth="1"/>
    <col min="2068" max="2068" width="12" customWidth="1"/>
    <col min="2071" max="2072" width="15.28515625" customWidth="1"/>
    <col min="2298" max="2311" width="0" hidden="1" customWidth="1"/>
    <col min="2312" max="2312" width="43.85546875" customWidth="1"/>
    <col min="2313" max="2313" width="18.7109375" bestFit="1" customWidth="1"/>
    <col min="2314" max="2315" width="13.85546875" customWidth="1"/>
    <col min="2316" max="2316" width="16.140625" customWidth="1"/>
    <col min="2317" max="2317" width="14.85546875" customWidth="1"/>
    <col min="2318" max="2318" width="9.85546875" customWidth="1"/>
    <col min="2319" max="2319" width="14.28515625" bestFit="1" customWidth="1"/>
    <col min="2320" max="2320" width="10" customWidth="1"/>
    <col min="2321" max="2321" width="14.5703125" customWidth="1"/>
    <col min="2322" max="2322" width="14.42578125" customWidth="1"/>
    <col min="2323" max="2323" width="12.7109375" customWidth="1"/>
    <col min="2324" max="2324" width="12" customWidth="1"/>
    <col min="2327" max="2328" width="15.28515625" customWidth="1"/>
    <col min="2554" max="2567" width="0" hidden="1" customWidth="1"/>
    <col min="2568" max="2568" width="43.85546875" customWidth="1"/>
    <col min="2569" max="2569" width="18.7109375" bestFit="1" customWidth="1"/>
    <col min="2570" max="2571" width="13.85546875" customWidth="1"/>
    <col min="2572" max="2572" width="16.140625" customWidth="1"/>
    <col min="2573" max="2573" width="14.85546875" customWidth="1"/>
    <col min="2574" max="2574" width="9.85546875" customWidth="1"/>
    <col min="2575" max="2575" width="14.28515625" bestFit="1" customWidth="1"/>
    <col min="2576" max="2576" width="10" customWidth="1"/>
    <col min="2577" max="2577" width="14.5703125" customWidth="1"/>
    <col min="2578" max="2578" width="14.42578125" customWidth="1"/>
    <col min="2579" max="2579" width="12.7109375" customWidth="1"/>
    <col min="2580" max="2580" width="12" customWidth="1"/>
    <col min="2583" max="2584" width="15.28515625" customWidth="1"/>
    <col min="2810" max="2823" width="0" hidden="1" customWidth="1"/>
    <col min="2824" max="2824" width="43.85546875" customWidth="1"/>
    <col min="2825" max="2825" width="18.7109375" bestFit="1" customWidth="1"/>
    <col min="2826" max="2827" width="13.85546875" customWidth="1"/>
    <col min="2828" max="2828" width="16.140625" customWidth="1"/>
    <col min="2829" max="2829" width="14.85546875" customWidth="1"/>
    <col min="2830" max="2830" width="9.85546875" customWidth="1"/>
    <col min="2831" max="2831" width="14.28515625" bestFit="1" customWidth="1"/>
    <col min="2832" max="2832" width="10" customWidth="1"/>
    <col min="2833" max="2833" width="14.5703125" customWidth="1"/>
    <col min="2834" max="2834" width="14.42578125" customWidth="1"/>
    <col min="2835" max="2835" width="12.7109375" customWidth="1"/>
    <col min="2836" max="2836" width="12" customWidth="1"/>
    <col min="2839" max="2840" width="15.28515625" customWidth="1"/>
    <col min="3066" max="3079" width="0" hidden="1" customWidth="1"/>
    <col min="3080" max="3080" width="43.85546875" customWidth="1"/>
    <col min="3081" max="3081" width="18.7109375" bestFit="1" customWidth="1"/>
    <col min="3082" max="3083" width="13.85546875" customWidth="1"/>
    <col min="3084" max="3084" width="16.140625" customWidth="1"/>
    <col min="3085" max="3085" width="14.85546875" customWidth="1"/>
    <col min="3086" max="3086" width="9.85546875" customWidth="1"/>
    <col min="3087" max="3087" width="14.28515625" bestFit="1" customWidth="1"/>
    <col min="3088" max="3088" width="10" customWidth="1"/>
    <col min="3089" max="3089" width="14.5703125" customWidth="1"/>
    <col min="3090" max="3090" width="14.42578125" customWidth="1"/>
    <col min="3091" max="3091" width="12.7109375" customWidth="1"/>
    <col min="3092" max="3092" width="12" customWidth="1"/>
    <col min="3095" max="3096" width="15.28515625" customWidth="1"/>
    <col min="3322" max="3335" width="0" hidden="1" customWidth="1"/>
    <col min="3336" max="3336" width="43.85546875" customWidth="1"/>
    <col min="3337" max="3337" width="18.7109375" bestFit="1" customWidth="1"/>
    <col min="3338" max="3339" width="13.85546875" customWidth="1"/>
    <col min="3340" max="3340" width="16.140625" customWidth="1"/>
    <col min="3341" max="3341" width="14.85546875" customWidth="1"/>
    <col min="3342" max="3342" width="9.85546875" customWidth="1"/>
    <col min="3343" max="3343" width="14.28515625" bestFit="1" customWidth="1"/>
    <col min="3344" max="3344" width="10" customWidth="1"/>
    <col min="3345" max="3345" width="14.5703125" customWidth="1"/>
    <col min="3346" max="3346" width="14.42578125" customWidth="1"/>
    <col min="3347" max="3347" width="12.7109375" customWidth="1"/>
    <col min="3348" max="3348" width="12" customWidth="1"/>
    <col min="3351" max="3352" width="15.28515625" customWidth="1"/>
    <col min="3578" max="3591" width="0" hidden="1" customWidth="1"/>
    <col min="3592" max="3592" width="43.85546875" customWidth="1"/>
    <col min="3593" max="3593" width="18.7109375" bestFit="1" customWidth="1"/>
    <col min="3594" max="3595" width="13.85546875" customWidth="1"/>
    <col min="3596" max="3596" width="16.140625" customWidth="1"/>
    <col min="3597" max="3597" width="14.85546875" customWidth="1"/>
    <col min="3598" max="3598" width="9.85546875" customWidth="1"/>
    <col min="3599" max="3599" width="14.28515625" bestFit="1" customWidth="1"/>
    <col min="3600" max="3600" width="10" customWidth="1"/>
    <col min="3601" max="3601" width="14.5703125" customWidth="1"/>
    <col min="3602" max="3602" width="14.42578125" customWidth="1"/>
    <col min="3603" max="3603" width="12.7109375" customWidth="1"/>
    <col min="3604" max="3604" width="12" customWidth="1"/>
    <col min="3607" max="3608" width="15.28515625" customWidth="1"/>
    <col min="3834" max="3847" width="0" hidden="1" customWidth="1"/>
    <col min="3848" max="3848" width="43.85546875" customWidth="1"/>
    <col min="3849" max="3849" width="18.7109375" bestFit="1" customWidth="1"/>
    <col min="3850" max="3851" width="13.85546875" customWidth="1"/>
    <col min="3852" max="3852" width="16.140625" customWidth="1"/>
    <col min="3853" max="3853" width="14.85546875" customWidth="1"/>
    <col min="3854" max="3854" width="9.85546875" customWidth="1"/>
    <col min="3855" max="3855" width="14.28515625" bestFit="1" customWidth="1"/>
    <col min="3856" max="3856" width="10" customWidth="1"/>
    <col min="3857" max="3857" width="14.5703125" customWidth="1"/>
    <col min="3858" max="3858" width="14.42578125" customWidth="1"/>
    <col min="3859" max="3859" width="12.7109375" customWidth="1"/>
    <col min="3860" max="3860" width="12" customWidth="1"/>
    <col min="3863" max="3864" width="15.28515625" customWidth="1"/>
    <col min="4090" max="4103" width="0" hidden="1" customWidth="1"/>
    <col min="4104" max="4104" width="43.85546875" customWidth="1"/>
    <col min="4105" max="4105" width="18.7109375" bestFit="1" customWidth="1"/>
    <col min="4106" max="4107" width="13.85546875" customWidth="1"/>
    <col min="4108" max="4108" width="16.140625" customWidth="1"/>
    <col min="4109" max="4109" width="14.85546875" customWidth="1"/>
    <col min="4110" max="4110" width="9.85546875" customWidth="1"/>
    <col min="4111" max="4111" width="14.28515625" bestFit="1" customWidth="1"/>
    <col min="4112" max="4112" width="10" customWidth="1"/>
    <col min="4113" max="4113" width="14.5703125" customWidth="1"/>
    <col min="4114" max="4114" width="14.42578125" customWidth="1"/>
    <col min="4115" max="4115" width="12.7109375" customWidth="1"/>
    <col min="4116" max="4116" width="12" customWidth="1"/>
    <col min="4119" max="4120" width="15.28515625" customWidth="1"/>
    <col min="4346" max="4359" width="0" hidden="1" customWidth="1"/>
    <col min="4360" max="4360" width="43.85546875" customWidth="1"/>
    <col min="4361" max="4361" width="18.7109375" bestFit="1" customWidth="1"/>
    <col min="4362" max="4363" width="13.85546875" customWidth="1"/>
    <col min="4364" max="4364" width="16.140625" customWidth="1"/>
    <col min="4365" max="4365" width="14.85546875" customWidth="1"/>
    <col min="4366" max="4366" width="9.85546875" customWidth="1"/>
    <col min="4367" max="4367" width="14.28515625" bestFit="1" customWidth="1"/>
    <col min="4368" max="4368" width="10" customWidth="1"/>
    <col min="4369" max="4369" width="14.5703125" customWidth="1"/>
    <col min="4370" max="4370" width="14.42578125" customWidth="1"/>
    <col min="4371" max="4371" width="12.7109375" customWidth="1"/>
    <col min="4372" max="4372" width="12" customWidth="1"/>
    <col min="4375" max="4376" width="15.28515625" customWidth="1"/>
    <col min="4602" max="4615" width="0" hidden="1" customWidth="1"/>
    <col min="4616" max="4616" width="43.85546875" customWidth="1"/>
    <col min="4617" max="4617" width="18.7109375" bestFit="1" customWidth="1"/>
    <col min="4618" max="4619" width="13.85546875" customWidth="1"/>
    <col min="4620" max="4620" width="16.140625" customWidth="1"/>
    <col min="4621" max="4621" width="14.85546875" customWidth="1"/>
    <col min="4622" max="4622" width="9.85546875" customWidth="1"/>
    <col min="4623" max="4623" width="14.28515625" bestFit="1" customWidth="1"/>
    <col min="4624" max="4624" width="10" customWidth="1"/>
    <col min="4625" max="4625" width="14.5703125" customWidth="1"/>
    <col min="4626" max="4626" width="14.42578125" customWidth="1"/>
    <col min="4627" max="4627" width="12.7109375" customWidth="1"/>
    <col min="4628" max="4628" width="12" customWidth="1"/>
    <col min="4631" max="4632" width="15.28515625" customWidth="1"/>
    <col min="4858" max="4871" width="0" hidden="1" customWidth="1"/>
    <col min="4872" max="4872" width="43.85546875" customWidth="1"/>
    <col min="4873" max="4873" width="18.7109375" bestFit="1" customWidth="1"/>
    <col min="4874" max="4875" width="13.85546875" customWidth="1"/>
    <col min="4876" max="4876" width="16.140625" customWidth="1"/>
    <col min="4877" max="4877" width="14.85546875" customWidth="1"/>
    <col min="4878" max="4878" width="9.85546875" customWidth="1"/>
    <col min="4879" max="4879" width="14.28515625" bestFit="1" customWidth="1"/>
    <col min="4880" max="4880" width="10" customWidth="1"/>
    <col min="4881" max="4881" width="14.5703125" customWidth="1"/>
    <col min="4882" max="4882" width="14.42578125" customWidth="1"/>
    <col min="4883" max="4883" width="12.7109375" customWidth="1"/>
    <col min="4884" max="4884" width="12" customWidth="1"/>
    <col min="4887" max="4888" width="15.28515625" customWidth="1"/>
    <col min="5114" max="5127" width="0" hidden="1" customWidth="1"/>
    <col min="5128" max="5128" width="43.85546875" customWidth="1"/>
    <col min="5129" max="5129" width="18.7109375" bestFit="1" customWidth="1"/>
    <col min="5130" max="5131" width="13.85546875" customWidth="1"/>
    <col min="5132" max="5132" width="16.140625" customWidth="1"/>
    <col min="5133" max="5133" width="14.85546875" customWidth="1"/>
    <col min="5134" max="5134" width="9.85546875" customWidth="1"/>
    <col min="5135" max="5135" width="14.28515625" bestFit="1" customWidth="1"/>
    <col min="5136" max="5136" width="10" customWidth="1"/>
    <col min="5137" max="5137" width="14.5703125" customWidth="1"/>
    <col min="5138" max="5138" width="14.42578125" customWidth="1"/>
    <col min="5139" max="5139" width="12.7109375" customWidth="1"/>
    <col min="5140" max="5140" width="12" customWidth="1"/>
    <col min="5143" max="5144" width="15.28515625" customWidth="1"/>
    <col min="5370" max="5383" width="0" hidden="1" customWidth="1"/>
    <col min="5384" max="5384" width="43.85546875" customWidth="1"/>
    <col min="5385" max="5385" width="18.7109375" bestFit="1" customWidth="1"/>
    <col min="5386" max="5387" width="13.85546875" customWidth="1"/>
    <col min="5388" max="5388" width="16.140625" customWidth="1"/>
    <col min="5389" max="5389" width="14.85546875" customWidth="1"/>
    <col min="5390" max="5390" width="9.85546875" customWidth="1"/>
    <col min="5391" max="5391" width="14.28515625" bestFit="1" customWidth="1"/>
    <col min="5392" max="5392" width="10" customWidth="1"/>
    <col min="5393" max="5393" width="14.5703125" customWidth="1"/>
    <col min="5394" max="5394" width="14.42578125" customWidth="1"/>
    <col min="5395" max="5395" width="12.7109375" customWidth="1"/>
    <col min="5396" max="5396" width="12" customWidth="1"/>
    <col min="5399" max="5400" width="15.28515625" customWidth="1"/>
    <col min="5626" max="5639" width="0" hidden="1" customWidth="1"/>
    <col min="5640" max="5640" width="43.85546875" customWidth="1"/>
    <col min="5641" max="5641" width="18.7109375" bestFit="1" customWidth="1"/>
    <col min="5642" max="5643" width="13.85546875" customWidth="1"/>
    <col min="5644" max="5644" width="16.140625" customWidth="1"/>
    <col min="5645" max="5645" width="14.85546875" customWidth="1"/>
    <col min="5646" max="5646" width="9.85546875" customWidth="1"/>
    <col min="5647" max="5647" width="14.28515625" bestFit="1" customWidth="1"/>
    <col min="5648" max="5648" width="10" customWidth="1"/>
    <col min="5649" max="5649" width="14.5703125" customWidth="1"/>
    <col min="5650" max="5650" width="14.42578125" customWidth="1"/>
    <col min="5651" max="5651" width="12.7109375" customWidth="1"/>
    <col min="5652" max="5652" width="12" customWidth="1"/>
    <col min="5655" max="5656" width="15.28515625" customWidth="1"/>
    <col min="5882" max="5895" width="0" hidden="1" customWidth="1"/>
    <col min="5896" max="5896" width="43.85546875" customWidth="1"/>
    <col min="5897" max="5897" width="18.7109375" bestFit="1" customWidth="1"/>
    <col min="5898" max="5899" width="13.85546875" customWidth="1"/>
    <col min="5900" max="5900" width="16.140625" customWidth="1"/>
    <col min="5901" max="5901" width="14.85546875" customWidth="1"/>
    <col min="5902" max="5902" width="9.85546875" customWidth="1"/>
    <col min="5903" max="5903" width="14.28515625" bestFit="1" customWidth="1"/>
    <col min="5904" max="5904" width="10" customWidth="1"/>
    <col min="5905" max="5905" width="14.5703125" customWidth="1"/>
    <col min="5906" max="5906" width="14.42578125" customWidth="1"/>
    <col min="5907" max="5907" width="12.7109375" customWidth="1"/>
    <col min="5908" max="5908" width="12" customWidth="1"/>
    <col min="5911" max="5912" width="15.28515625" customWidth="1"/>
    <col min="6138" max="6151" width="0" hidden="1" customWidth="1"/>
    <col min="6152" max="6152" width="43.85546875" customWidth="1"/>
    <col min="6153" max="6153" width="18.7109375" bestFit="1" customWidth="1"/>
    <col min="6154" max="6155" width="13.85546875" customWidth="1"/>
    <col min="6156" max="6156" width="16.140625" customWidth="1"/>
    <col min="6157" max="6157" width="14.85546875" customWidth="1"/>
    <col min="6158" max="6158" width="9.85546875" customWidth="1"/>
    <col min="6159" max="6159" width="14.28515625" bestFit="1" customWidth="1"/>
    <col min="6160" max="6160" width="10" customWidth="1"/>
    <col min="6161" max="6161" width="14.5703125" customWidth="1"/>
    <col min="6162" max="6162" width="14.42578125" customWidth="1"/>
    <col min="6163" max="6163" width="12.7109375" customWidth="1"/>
    <col min="6164" max="6164" width="12" customWidth="1"/>
    <col min="6167" max="6168" width="15.28515625" customWidth="1"/>
    <col min="6394" max="6407" width="0" hidden="1" customWidth="1"/>
    <col min="6408" max="6408" width="43.85546875" customWidth="1"/>
    <col min="6409" max="6409" width="18.7109375" bestFit="1" customWidth="1"/>
    <col min="6410" max="6411" width="13.85546875" customWidth="1"/>
    <col min="6412" max="6412" width="16.140625" customWidth="1"/>
    <col min="6413" max="6413" width="14.85546875" customWidth="1"/>
    <col min="6414" max="6414" width="9.85546875" customWidth="1"/>
    <col min="6415" max="6415" width="14.28515625" bestFit="1" customWidth="1"/>
    <col min="6416" max="6416" width="10" customWidth="1"/>
    <col min="6417" max="6417" width="14.5703125" customWidth="1"/>
    <col min="6418" max="6418" width="14.42578125" customWidth="1"/>
    <col min="6419" max="6419" width="12.7109375" customWidth="1"/>
    <col min="6420" max="6420" width="12" customWidth="1"/>
    <col min="6423" max="6424" width="15.28515625" customWidth="1"/>
    <col min="6650" max="6663" width="0" hidden="1" customWidth="1"/>
    <col min="6664" max="6664" width="43.85546875" customWidth="1"/>
    <col min="6665" max="6665" width="18.7109375" bestFit="1" customWidth="1"/>
    <col min="6666" max="6667" width="13.85546875" customWidth="1"/>
    <col min="6668" max="6668" width="16.140625" customWidth="1"/>
    <col min="6669" max="6669" width="14.85546875" customWidth="1"/>
    <col min="6670" max="6670" width="9.85546875" customWidth="1"/>
    <col min="6671" max="6671" width="14.28515625" bestFit="1" customWidth="1"/>
    <col min="6672" max="6672" width="10" customWidth="1"/>
    <col min="6673" max="6673" width="14.5703125" customWidth="1"/>
    <col min="6674" max="6674" width="14.42578125" customWidth="1"/>
    <col min="6675" max="6675" width="12.7109375" customWidth="1"/>
    <col min="6676" max="6676" width="12" customWidth="1"/>
    <col min="6679" max="6680" width="15.28515625" customWidth="1"/>
    <col min="6906" max="6919" width="0" hidden="1" customWidth="1"/>
    <col min="6920" max="6920" width="43.85546875" customWidth="1"/>
    <col min="6921" max="6921" width="18.7109375" bestFit="1" customWidth="1"/>
    <col min="6922" max="6923" width="13.85546875" customWidth="1"/>
    <col min="6924" max="6924" width="16.140625" customWidth="1"/>
    <col min="6925" max="6925" width="14.85546875" customWidth="1"/>
    <col min="6926" max="6926" width="9.85546875" customWidth="1"/>
    <col min="6927" max="6927" width="14.28515625" bestFit="1" customWidth="1"/>
    <col min="6928" max="6928" width="10" customWidth="1"/>
    <col min="6929" max="6929" width="14.5703125" customWidth="1"/>
    <col min="6930" max="6930" width="14.42578125" customWidth="1"/>
    <col min="6931" max="6931" width="12.7109375" customWidth="1"/>
    <col min="6932" max="6932" width="12" customWidth="1"/>
    <col min="6935" max="6936" width="15.28515625" customWidth="1"/>
    <col min="7162" max="7175" width="0" hidden="1" customWidth="1"/>
    <col min="7176" max="7176" width="43.85546875" customWidth="1"/>
    <col min="7177" max="7177" width="18.7109375" bestFit="1" customWidth="1"/>
    <col min="7178" max="7179" width="13.85546875" customWidth="1"/>
    <col min="7180" max="7180" width="16.140625" customWidth="1"/>
    <col min="7181" max="7181" width="14.85546875" customWidth="1"/>
    <col min="7182" max="7182" width="9.85546875" customWidth="1"/>
    <col min="7183" max="7183" width="14.28515625" bestFit="1" customWidth="1"/>
    <col min="7184" max="7184" width="10" customWidth="1"/>
    <col min="7185" max="7185" width="14.5703125" customWidth="1"/>
    <col min="7186" max="7186" width="14.42578125" customWidth="1"/>
    <col min="7187" max="7187" width="12.7109375" customWidth="1"/>
    <col min="7188" max="7188" width="12" customWidth="1"/>
    <col min="7191" max="7192" width="15.28515625" customWidth="1"/>
    <col min="7418" max="7431" width="0" hidden="1" customWidth="1"/>
    <col min="7432" max="7432" width="43.85546875" customWidth="1"/>
    <col min="7433" max="7433" width="18.7109375" bestFit="1" customWidth="1"/>
    <col min="7434" max="7435" width="13.85546875" customWidth="1"/>
    <col min="7436" max="7436" width="16.140625" customWidth="1"/>
    <col min="7437" max="7437" width="14.85546875" customWidth="1"/>
    <col min="7438" max="7438" width="9.85546875" customWidth="1"/>
    <col min="7439" max="7439" width="14.28515625" bestFit="1" customWidth="1"/>
    <col min="7440" max="7440" width="10" customWidth="1"/>
    <col min="7441" max="7441" width="14.5703125" customWidth="1"/>
    <col min="7442" max="7442" width="14.42578125" customWidth="1"/>
    <col min="7443" max="7443" width="12.7109375" customWidth="1"/>
    <col min="7444" max="7444" width="12" customWidth="1"/>
    <col min="7447" max="7448" width="15.28515625" customWidth="1"/>
    <col min="7674" max="7687" width="0" hidden="1" customWidth="1"/>
    <col min="7688" max="7688" width="43.85546875" customWidth="1"/>
    <col min="7689" max="7689" width="18.7109375" bestFit="1" customWidth="1"/>
    <col min="7690" max="7691" width="13.85546875" customWidth="1"/>
    <col min="7692" max="7692" width="16.140625" customWidth="1"/>
    <col min="7693" max="7693" width="14.85546875" customWidth="1"/>
    <col min="7694" max="7694" width="9.85546875" customWidth="1"/>
    <col min="7695" max="7695" width="14.28515625" bestFit="1" customWidth="1"/>
    <col min="7696" max="7696" width="10" customWidth="1"/>
    <col min="7697" max="7697" width="14.5703125" customWidth="1"/>
    <col min="7698" max="7698" width="14.42578125" customWidth="1"/>
    <col min="7699" max="7699" width="12.7109375" customWidth="1"/>
    <col min="7700" max="7700" width="12" customWidth="1"/>
    <col min="7703" max="7704" width="15.28515625" customWidth="1"/>
    <col min="7930" max="7943" width="0" hidden="1" customWidth="1"/>
    <col min="7944" max="7944" width="43.85546875" customWidth="1"/>
    <col min="7945" max="7945" width="18.7109375" bestFit="1" customWidth="1"/>
    <col min="7946" max="7947" width="13.85546875" customWidth="1"/>
    <col min="7948" max="7948" width="16.140625" customWidth="1"/>
    <col min="7949" max="7949" width="14.85546875" customWidth="1"/>
    <col min="7950" max="7950" width="9.85546875" customWidth="1"/>
    <col min="7951" max="7951" width="14.28515625" bestFit="1" customWidth="1"/>
    <col min="7952" max="7952" width="10" customWidth="1"/>
    <col min="7953" max="7953" width="14.5703125" customWidth="1"/>
    <col min="7954" max="7954" width="14.42578125" customWidth="1"/>
    <col min="7955" max="7955" width="12.7109375" customWidth="1"/>
    <col min="7956" max="7956" width="12" customWidth="1"/>
    <col min="7959" max="7960" width="15.28515625" customWidth="1"/>
    <col min="8186" max="8199" width="0" hidden="1" customWidth="1"/>
    <col min="8200" max="8200" width="43.85546875" customWidth="1"/>
    <col min="8201" max="8201" width="18.7109375" bestFit="1" customWidth="1"/>
    <col min="8202" max="8203" width="13.85546875" customWidth="1"/>
    <col min="8204" max="8204" width="16.140625" customWidth="1"/>
    <col min="8205" max="8205" width="14.85546875" customWidth="1"/>
    <col min="8206" max="8206" width="9.85546875" customWidth="1"/>
    <col min="8207" max="8207" width="14.28515625" bestFit="1" customWidth="1"/>
    <col min="8208" max="8208" width="10" customWidth="1"/>
    <col min="8209" max="8209" width="14.5703125" customWidth="1"/>
    <col min="8210" max="8210" width="14.42578125" customWidth="1"/>
    <col min="8211" max="8211" width="12.7109375" customWidth="1"/>
    <col min="8212" max="8212" width="12" customWidth="1"/>
    <col min="8215" max="8216" width="15.28515625" customWidth="1"/>
    <col min="8442" max="8455" width="0" hidden="1" customWidth="1"/>
    <col min="8456" max="8456" width="43.85546875" customWidth="1"/>
    <col min="8457" max="8457" width="18.7109375" bestFit="1" customWidth="1"/>
    <col min="8458" max="8459" width="13.85546875" customWidth="1"/>
    <col min="8460" max="8460" width="16.140625" customWidth="1"/>
    <col min="8461" max="8461" width="14.85546875" customWidth="1"/>
    <col min="8462" max="8462" width="9.85546875" customWidth="1"/>
    <col min="8463" max="8463" width="14.28515625" bestFit="1" customWidth="1"/>
    <col min="8464" max="8464" width="10" customWidth="1"/>
    <col min="8465" max="8465" width="14.5703125" customWidth="1"/>
    <col min="8466" max="8466" width="14.42578125" customWidth="1"/>
    <col min="8467" max="8467" width="12.7109375" customWidth="1"/>
    <col min="8468" max="8468" width="12" customWidth="1"/>
    <col min="8471" max="8472" width="15.28515625" customWidth="1"/>
    <col min="8698" max="8711" width="0" hidden="1" customWidth="1"/>
    <col min="8712" max="8712" width="43.85546875" customWidth="1"/>
    <col min="8713" max="8713" width="18.7109375" bestFit="1" customWidth="1"/>
    <col min="8714" max="8715" width="13.85546875" customWidth="1"/>
    <col min="8716" max="8716" width="16.140625" customWidth="1"/>
    <col min="8717" max="8717" width="14.85546875" customWidth="1"/>
    <col min="8718" max="8718" width="9.85546875" customWidth="1"/>
    <col min="8719" max="8719" width="14.28515625" bestFit="1" customWidth="1"/>
    <col min="8720" max="8720" width="10" customWidth="1"/>
    <col min="8721" max="8721" width="14.5703125" customWidth="1"/>
    <col min="8722" max="8722" width="14.42578125" customWidth="1"/>
    <col min="8723" max="8723" width="12.7109375" customWidth="1"/>
    <col min="8724" max="8724" width="12" customWidth="1"/>
    <col min="8727" max="8728" width="15.28515625" customWidth="1"/>
    <col min="8954" max="8967" width="0" hidden="1" customWidth="1"/>
    <col min="8968" max="8968" width="43.85546875" customWidth="1"/>
    <col min="8969" max="8969" width="18.7109375" bestFit="1" customWidth="1"/>
    <col min="8970" max="8971" width="13.85546875" customWidth="1"/>
    <col min="8972" max="8972" width="16.140625" customWidth="1"/>
    <col min="8973" max="8973" width="14.85546875" customWidth="1"/>
    <col min="8974" max="8974" width="9.85546875" customWidth="1"/>
    <col min="8975" max="8975" width="14.28515625" bestFit="1" customWidth="1"/>
    <col min="8976" max="8976" width="10" customWidth="1"/>
    <col min="8977" max="8977" width="14.5703125" customWidth="1"/>
    <col min="8978" max="8978" width="14.42578125" customWidth="1"/>
    <col min="8979" max="8979" width="12.7109375" customWidth="1"/>
    <col min="8980" max="8980" width="12" customWidth="1"/>
    <col min="8983" max="8984" width="15.28515625" customWidth="1"/>
    <col min="9210" max="9223" width="0" hidden="1" customWidth="1"/>
    <col min="9224" max="9224" width="43.85546875" customWidth="1"/>
    <col min="9225" max="9225" width="18.7109375" bestFit="1" customWidth="1"/>
    <col min="9226" max="9227" width="13.85546875" customWidth="1"/>
    <col min="9228" max="9228" width="16.140625" customWidth="1"/>
    <col min="9229" max="9229" width="14.85546875" customWidth="1"/>
    <col min="9230" max="9230" width="9.85546875" customWidth="1"/>
    <col min="9231" max="9231" width="14.28515625" bestFit="1" customWidth="1"/>
    <col min="9232" max="9232" width="10" customWidth="1"/>
    <col min="9233" max="9233" width="14.5703125" customWidth="1"/>
    <col min="9234" max="9234" width="14.42578125" customWidth="1"/>
    <col min="9235" max="9235" width="12.7109375" customWidth="1"/>
    <col min="9236" max="9236" width="12" customWidth="1"/>
    <col min="9239" max="9240" width="15.28515625" customWidth="1"/>
    <col min="9466" max="9479" width="0" hidden="1" customWidth="1"/>
    <col min="9480" max="9480" width="43.85546875" customWidth="1"/>
    <col min="9481" max="9481" width="18.7109375" bestFit="1" customWidth="1"/>
    <col min="9482" max="9483" width="13.85546875" customWidth="1"/>
    <col min="9484" max="9484" width="16.140625" customWidth="1"/>
    <col min="9485" max="9485" width="14.85546875" customWidth="1"/>
    <col min="9486" max="9486" width="9.85546875" customWidth="1"/>
    <col min="9487" max="9487" width="14.28515625" bestFit="1" customWidth="1"/>
    <col min="9488" max="9488" width="10" customWidth="1"/>
    <col min="9489" max="9489" width="14.5703125" customWidth="1"/>
    <col min="9490" max="9490" width="14.42578125" customWidth="1"/>
    <col min="9491" max="9491" width="12.7109375" customWidth="1"/>
    <col min="9492" max="9492" width="12" customWidth="1"/>
    <col min="9495" max="9496" width="15.28515625" customWidth="1"/>
    <col min="9722" max="9735" width="0" hidden="1" customWidth="1"/>
    <col min="9736" max="9736" width="43.85546875" customWidth="1"/>
    <col min="9737" max="9737" width="18.7109375" bestFit="1" customWidth="1"/>
    <col min="9738" max="9739" width="13.85546875" customWidth="1"/>
    <col min="9740" max="9740" width="16.140625" customWidth="1"/>
    <col min="9741" max="9741" width="14.85546875" customWidth="1"/>
    <col min="9742" max="9742" width="9.85546875" customWidth="1"/>
    <col min="9743" max="9743" width="14.28515625" bestFit="1" customWidth="1"/>
    <col min="9744" max="9744" width="10" customWidth="1"/>
    <col min="9745" max="9745" width="14.5703125" customWidth="1"/>
    <col min="9746" max="9746" width="14.42578125" customWidth="1"/>
    <col min="9747" max="9747" width="12.7109375" customWidth="1"/>
    <col min="9748" max="9748" width="12" customWidth="1"/>
    <col min="9751" max="9752" width="15.28515625" customWidth="1"/>
    <col min="9978" max="9991" width="0" hidden="1" customWidth="1"/>
    <col min="9992" max="9992" width="43.85546875" customWidth="1"/>
    <col min="9993" max="9993" width="18.7109375" bestFit="1" customWidth="1"/>
    <col min="9994" max="9995" width="13.85546875" customWidth="1"/>
    <col min="9996" max="9996" width="16.140625" customWidth="1"/>
    <col min="9997" max="9997" width="14.85546875" customWidth="1"/>
    <col min="9998" max="9998" width="9.85546875" customWidth="1"/>
    <col min="9999" max="9999" width="14.28515625" bestFit="1" customWidth="1"/>
    <col min="10000" max="10000" width="10" customWidth="1"/>
    <col min="10001" max="10001" width="14.5703125" customWidth="1"/>
    <col min="10002" max="10002" width="14.42578125" customWidth="1"/>
    <col min="10003" max="10003" width="12.7109375" customWidth="1"/>
    <col min="10004" max="10004" width="12" customWidth="1"/>
    <col min="10007" max="10008" width="15.28515625" customWidth="1"/>
    <col min="10234" max="10247" width="0" hidden="1" customWidth="1"/>
    <col min="10248" max="10248" width="43.85546875" customWidth="1"/>
    <col min="10249" max="10249" width="18.7109375" bestFit="1" customWidth="1"/>
    <col min="10250" max="10251" width="13.85546875" customWidth="1"/>
    <col min="10252" max="10252" width="16.140625" customWidth="1"/>
    <col min="10253" max="10253" width="14.85546875" customWidth="1"/>
    <col min="10254" max="10254" width="9.85546875" customWidth="1"/>
    <col min="10255" max="10255" width="14.28515625" bestFit="1" customWidth="1"/>
    <col min="10256" max="10256" width="10" customWidth="1"/>
    <col min="10257" max="10257" width="14.5703125" customWidth="1"/>
    <col min="10258" max="10258" width="14.42578125" customWidth="1"/>
    <col min="10259" max="10259" width="12.7109375" customWidth="1"/>
    <col min="10260" max="10260" width="12" customWidth="1"/>
    <col min="10263" max="10264" width="15.28515625" customWidth="1"/>
    <col min="10490" max="10503" width="0" hidden="1" customWidth="1"/>
    <col min="10504" max="10504" width="43.85546875" customWidth="1"/>
    <col min="10505" max="10505" width="18.7109375" bestFit="1" customWidth="1"/>
    <col min="10506" max="10507" width="13.85546875" customWidth="1"/>
    <col min="10508" max="10508" width="16.140625" customWidth="1"/>
    <col min="10509" max="10509" width="14.85546875" customWidth="1"/>
    <col min="10510" max="10510" width="9.85546875" customWidth="1"/>
    <col min="10511" max="10511" width="14.28515625" bestFit="1" customWidth="1"/>
    <col min="10512" max="10512" width="10" customWidth="1"/>
    <col min="10513" max="10513" width="14.5703125" customWidth="1"/>
    <col min="10514" max="10514" width="14.42578125" customWidth="1"/>
    <col min="10515" max="10515" width="12.7109375" customWidth="1"/>
    <col min="10516" max="10516" width="12" customWidth="1"/>
    <col min="10519" max="10520" width="15.28515625" customWidth="1"/>
    <col min="10746" max="10759" width="0" hidden="1" customWidth="1"/>
    <col min="10760" max="10760" width="43.85546875" customWidth="1"/>
    <col min="10761" max="10761" width="18.7109375" bestFit="1" customWidth="1"/>
    <col min="10762" max="10763" width="13.85546875" customWidth="1"/>
    <col min="10764" max="10764" width="16.140625" customWidth="1"/>
    <col min="10765" max="10765" width="14.85546875" customWidth="1"/>
    <col min="10766" max="10766" width="9.85546875" customWidth="1"/>
    <col min="10767" max="10767" width="14.28515625" bestFit="1" customWidth="1"/>
    <col min="10768" max="10768" width="10" customWidth="1"/>
    <col min="10769" max="10769" width="14.5703125" customWidth="1"/>
    <col min="10770" max="10770" width="14.42578125" customWidth="1"/>
    <col min="10771" max="10771" width="12.7109375" customWidth="1"/>
    <col min="10772" max="10772" width="12" customWidth="1"/>
    <col min="10775" max="10776" width="15.28515625" customWidth="1"/>
    <col min="11002" max="11015" width="0" hidden="1" customWidth="1"/>
    <col min="11016" max="11016" width="43.85546875" customWidth="1"/>
    <col min="11017" max="11017" width="18.7109375" bestFit="1" customWidth="1"/>
    <col min="11018" max="11019" width="13.85546875" customWidth="1"/>
    <col min="11020" max="11020" width="16.140625" customWidth="1"/>
    <col min="11021" max="11021" width="14.85546875" customWidth="1"/>
    <col min="11022" max="11022" width="9.85546875" customWidth="1"/>
    <col min="11023" max="11023" width="14.28515625" bestFit="1" customWidth="1"/>
    <col min="11024" max="11024" width="10" customWidth="1"/>
    <col min="11025" max="11025" width="14.5703125" customWidth="1"/>
    <col min="11026" max="11026" width="14.42578125" customWidth="1"/>
    <col min="11027" max="11027" width="12.7109375" customWidth="1"/>
    <col min="11028" max="11028" width="12" customWidth="1"/>
    <col min="11031" max="11032" width="15.28515625" customWidth="1"/>
    <col min="11258" max="11271" width="0" hidden="1" customWidth="1"/>
    <col min="11272" max="11272" width="43.85546875" customWidth="1"/>
    <col min="11273" max="11273" width="18.7109375" bestFit="1" customWidth="1"/>
    <col min="11274" max="11275" width="13.85546875" customWidth="1"/>
    <col min="11276" max="11276" width="16.140625" customWidth="1"/>
    <col min="11277" max="11277" width="14.85546875" customWidth="1"/>
    <col min="11278" max="11278" width="9.85546875" customWidth="1"/>
    <col min="11279" max="11279" width="14.28515625" bestFit="1" customWidth="1"/>
    <col min="11280" max="11280" width="10" customWidth="1"/>
    <col min="11281" max="11281" width="14.5703125" customWidth="1"/>
    <col min="11282" max="11282" width="14.42578125" customWidth="1"/>
    <col min="11283" max="11283" width="12.7109375" customWidth="1"/>
    <col min="11284" max="11284" width="12" customWidth="1"/>
    <col min="11287" max="11288" width="15.28515625" customWidth="1"/>
    <col min="11514" max="11527" width="0" hidden="1" customWidth="1"/>
    <col min="11528" max="11528" width="43.85546875" customWidth="1"/>
    <col min="11529" max="11529" width="18.7109375" bestFit="1" customWidth="1"/>
    <col min="11530" max="11531" width="13.85546875" customWidth="1"/>
    <col min="11532" max="11532" width="16.140625" customWidth="1"/>
    <col min="11533" max="11533" width="14.85546875" customWidth="1"/>
    <col min="11534" max="11534" width="9.85546875" customWidth="1"/>
    <col min="11535" max="11535" width="14.28515625" bestFit="1" customWidth="1"/>
    <col min="11536" max="11536" width="10" customWidth="1"/>
    <col min="11537" max="11537" width="14.5703125" customWidth="1"/>
    <col min="11538" max="11538" width="14.42578125" customWidth="1"/>
    <col min="11539" max="11539" width="12.7109375" customWidth="1"/>
    <col min="11540" max="11540" width="12" customWidth="1"/>
    <col min="11543" max="11544" width="15.28515625" customWidth="1"/>
    <col min="11770" max="11783" width="0" hidden="1" customWidth="1"/>
    <col min="11784" max="11784" width="43.85546875" customWidth="1"/>
    <col min="11785" max="11785" width="18.7109375" bestFit="1" customWidth="1"/>
    <col min="11786" max="11787" width="13.85546875" customWidth="1"/>
    <col min="11788" max="11788" width="16.140625" customWidth="1"/>
    <col min="11789" max="11789" width="14.85546875" customWidth="1"/>
    <col min="11790" max="11790" width="9.85546875" customWidth="1"/>
    <col min="11791" max="11791" width="14.28515625" bestFit="1" customWidth="1"/>
    <col min="11792" max="11792" width="10" customWidth="1"/>
    <col min="11793" max="11793" width="14.5703125" customWidth="1"/>
    <col min="11794" max="11794" width="14.42578125" customWidth="1"/>
    <col min="11795" max="11795" width="12.7109375" customWidth="1"/>
    <col min="11796" max="11796" width="12" customWidth="1"/>
    <col min="11799" max="11800" width="15.28515625" customWidth="1"/>
    <col min="12026" max="12039" width="0" hidden="1" customWidth="1"/>
    <col min="12040" max="12040" width="43.85546875" customWidth="1"/>
    <col min="12041" max="12041" width="18.7109375" bestFit="1" customWidth="1"/>
    <col min="12042" max="12043" width="13.85546875" customWidth="1"/>
    <col min="12044" max="12044" width="16.140625" customWidth="1"/>
    <col min="12045" max="12045" width="14.85546875" customWidth="1"/>
    <col min="12046" max="12046" width="9.85546875" customWidth="1"/>
    <col min="12047" max="12047" width="14.28515625" bestFit="1" customWidth="1"/>
    <col min="12048" max="12048" width="10" customWidth="1"/>
    <col min="12049" max="12049" width="14.5703125" customWidth="1"/>
    <col min="12050" max="12050" width="14.42578125" customWidth="1"/>
    <col min="12051" max="12051" width="12.7109375" customWidth="1"/>
    <col min="12052" max="12052" width="12" customWidth="1"/>
    <col min="12055" max="12056" width="15.28515625" customWidth="1"/>
    <col min="12282" max="12295" width="0" hidden="1" customWidth="1"/>
    <col min="12296" max="12296" width="43.85546875" customWidth="1"/>
    <col min="12297" max="12297" width="18.7109375" bestFit="1" customWidth="1"/>
    <col min="12298" max="12299" width="13.85546875" customWidth="1"/>
    <col min="12300" max="12300" width="16.140625" customWidth="1"/>
    <col min="12301" max="12301" width="14.85546875" customWidth="1"/>
    <col min="12302" max="12302" width="9.85546875" customWidth="1"/>
    <col min="12303" max="12303" width="14.28515625" bestFit="1" customWidth="1"/>
    <col min="12304" max="12304" width="10" customWidth="1"/>
    <col min="12305" max="12305" width="14.5703125" customWidth="1"/>
    <col min="12306" max="12306" width="14.42578125" customWidth="1"/>
    <col min="12307" max="12307" width="12.7109375" customWidth="1"/>
    <col min="12308" max="12308" width="12" customWidth="1"/>
    <col min="12311" max="12312" width="15.28515625" customWidth="1"/>
    <col min="12538" max="12551" width="0" hidden="1" customWidth="1"/>
    <col min="12552" max="12552" width="43.85546875" customWidth="1"/>
    <col min="12553" max="12553" width="18.7109375" bestFit="1" customWidth="1"/>
    <col min="12554" max="12555" width="13.85546875" customWidth="1"/>
    <col min="12556" max="12556" width="16.140625" customWidth="1"/>
    <col min="12557" max="12557" width="14.85546875" customWidth="1"/>
    <col min="12558" max="12558" width="9.85546875" customWidth="1"/>
    <col min="12559" max="12559" width="14.28515625" bestFit="1" customWidth="1"/>
    <col min="12560" max="12560" width="10" customWidth="1"/>
    <col min="12561" max="12561" width="14.5703125" customWidth="1"/>
    <col min="12562" max="12562" width="14.42578125" customWidth="1"/>
    <col min="12563" max="12563" width="12.7109375" customWidth="1"/>
    <col min="12564" max="12564" width="12" customWidth="1"/>
    <col min="12567" max="12568" width="15.28515625" customWidth="1"/>
    <col min="12794" max="12807" width="0" hidden="1" customWidth="1"/>
    <col min="12808" max="12808" width="43.85546875" customWidth="1"/>
    <col min="12809" max="12809" width="18.7109375" bestFit="1" customWidth="1"/>
    <col min="12810" max="12811" width="13.85546875" customWidth="1"/>
    <col min="12812" max="12812" width="16.140625" customWidth="1"/>
    <col min="12813" max="12813" width="14.85546875" customWidth="1"/>
    <col min="12814" max="12814" width="9.85546875" customWidth="1"/>
    <col min="12815" max="12815" width="14.28515625" bestFit="1" customWidth="1"/>
    <col min="12816" max="12816" width="10" customWidth="1"/>
    <col min="12817" max="12817" width="14.5703125" customWidth="1"/>
    <col min="12818" max="12818" width="14.42578125" customWidth="1"/>
    <col min="12819" max="12819" width="12.7109375" customWidth="1"/>
    <col min="12820" max="12820" width="12" customWidth="1"/>
    <col min="12823" max="12824" width="15.28515625" customWidth="1"/>
    <col min="13050" max="13063" width="0" hidden="1" customWidth="1"/>
    <col min="13064" max="13064" width="43.85546875" customWidth="1"/>
    <col min="13065" max="13065" width="18.7109375" bestFit="1" customWidth="1"/>
    <col min="13066" max="13067" width="13.85546875" customWidth="1"/>
    <col min="13068" max="13068" width="16.140625" customWidth="1"/>
    <col min="13069" max="13069" width="14.85546875" customWidth="1"/>
    <col min="13070" max="13070" width="9.85546875" customWidth="1"/>
    <col min="13071" max="13071" width="14.28515625" bestFit="1" customWidth="1"/>
    <col min="13072" max="13072" width="10" customWidth="1"/>
    <col min="13073" max="13073" width="14.5703125" customWidth="1"/>
    <col min="13074" max="13074" width="14.42578125" customWidth="1"/>
    <col min="13075" max="13075" width="12.7109375" customWidth="1"/>
    <col min="13076" max="13076" width="12" customWidth="1"/>
    <col min="13079" max="13080" width="15.28515625" customWidth="1"/>
    <col min="13306" max="13319" width="0" hidden="1" customWidth="1"/>
    <col min="13320" max="13320" width="43.85546875" customWidth="1"/>
    <col min="13321" max="13321" width="18.7109375" bestFit="1" customWidth="1"/>
    <col min="13322" max="13323" width="13.85546875" customWidth="1"/>
    <col min="13324" max="13324" width="16.140625" customWidth="1"/>
    <col min="13325" max="13325" width="14.85546875" customWidth="1"/>
    <col min="13326" max="13326" width="9.85546875" customWidth="1"/>
    <col min="13327" max="13327" width="14.28515625" bestFit="1" customWidth="1"/>
    <col min="13328" max="13328" width="10" customWidth="1"/>
    <col min="13329" max="13329" width="14.5703125" customWidth="1"/>
    <col min="13330" max="13330" width="14.42578125" customWidth="1"/>
    <col min="13331" max="13331" width="12.7109375" customWidth="1"/>
    <col min="13332" max="13332" width="12" customWidth="1"/>
    <col min="13335" max="13336" width="15.28515625" customWidth="1"/>
    <col min="13562" max="13575" width="0" hidden="1" customWidth="1"/>
    <col min="13576" max="13576" width="43.85546875" customWidth="1"/>
    <col min="13577" max="13577" width="18.7109375" bestFit="1" customWidth="1"/>
    <col min="13578" max="13579" width="13.85546875" customWidth="1"/>
    <col min="13580" max="13580" width="16.140625" customWidth="1"/>
    <col min="13581" max="13581" width="14.85546875" customWidth="1"/>
    <col min="13582" max="13582" width="9.85546875" customWidth="1"/>
    <col min="13583" max="13583" width="14.28515625" bestFit="1" customWidth="1"/>
    <col min="13584" max="13584" width="10" customWidth="1"/>
    <col min="13585" max="13585" width="14.5703125" customWidth="1"/>
    <col min="13586" max="13586" width="14.42578125" customWidth="1"/>
    <col min="13587" max="13587" width="12.7109375" customWidth="1"/>
    <col min="13588" max="13588" width="12" customWidth="1"/>
    <col min="13591" max="13592" width="15.28515625" customWidth="1"/>
    <col min="13818" max="13831" width="0" hidden="1" customWidth="1"/>
    <col min="13832" max="13832" width="43.85546875" customWidth="1"/>
    <col min="13833" max="13833" width="18.7109375" bestFit="1" customWidth="1"/>
    <col min="13834" max="13835" width="13.85546875" customWidth="1"/>
    <col min="13836" max="13836" width="16.140625" customWidth="1"/>
    <col min="13837" max="13837" width="14.85546875" customWidth="1"/>
    <col min="13838" max="13838" width="9.85546875" customWidth="1"/>
    <col min="13839" max="13839" width="14.28515625" bestFit="1" customWidth="1"/>
    <col min="13840" max="13840" width="10" customWidth="1"/>
    <col min="13841" max="13841" width="14.5703125" customWidth="1"/>
    <col min="13842" max="13842" width="14.42578125" customWidth="1"/>
    <col min="13843" max="13843" width="12.7109375" customWidth="1"/>
    <col min="13844" max="13844" width="12" customWidth="1"/>
    <col min="13847" max="13848" width="15.28515625" customWidth="1"/>
    <col min="14074" max="14087" width="0" hidden="1" customWidth="1"/>
    <col min="14088" max="14088" width="43.85546875" customWidth="1"/>
    <col min="14089" max="14089" width="18.7109375" bestFit="1" customWidth="1"/>
    <col min="14090" max="14091" width="13.85546875" customWidth="1"/>
    <col min="14092" max="14092" width="16.140625" customWidth="1"/>
    <col min="14093" max="14093" width="14.85546875" customWidth="1"/>
    <col min="14094" max="14094" width="9.85546875" customWidth="1"/>
    <col min="14095" max="14095" width="14.28515625" bestFit="1" customWidth="1"/>
    <col min="14096" max="14096" width="10" customWidth="1"/>
    <col min="14097" max="14097" width="14.5703125" customWidth="1"/>
    <col min="14098" max="14098" width="14.42578125" customWidth="1"/>
    <col min="14099" max="14099" width="12.7109375" customWidth="1"/>
    <col min="14100" max="14100" width="12" customWidth="1"/>
    <col min="14103" max="14104" width="15.28515625" customWidth="1"/>
    <col min="14330" max="14343" width="0" hidden="1" customWidth="1"/>
    <col min="14344" max="14344" width="43.85546875" customWidth="1"/>
    <col min="14345" max="14345" width="18.7109375" bestFit="1" customWidth="1"/>
    <col min="14346" max="14347" width="13.85546875" customWidth="1"/>
    <col min="14348" max="14348" width="16.140625" customWidth="1"/>
    <col min="14349" max="14349" width="14.85546875" customWidth="1"/>
    <col min="14350" max="14350" width="9.85546875" customWidth="1"/>
    <col min="14351" max="14351" width="14.28515625" bestFit="1" customWidth="1"/>
    <col min="14352" max="14352" width="10" customWidth="1"/>
    <col min="14353" max="14353" width="14.5703125" customWidth="1"/>
    <col min="14354" max="14354" width="14.42578125" customWidth="1"/>
    <col min="14355" max="14355" width="12.7109375" customWidth="1"/>
    <col min="14356" max="14356" width="12" customWidth="1"/>
    <col min="14359" max="14360" width="15.28515625" customWidth="1"/>
    <col min="14586" max="14599" width="0" hidden="1" customWidth="1"/>
    <col min="14600" max="14600" width="43.85546875" customWidth="1"/>
    <col min="14601" max="14601" width="18.7109375" bestFit="1" customWidth="1"/>
    <col min="14602" max="14603" width="13.85546875" customWidth="1"/>
    <col min="14604" max="14604" width="16.140625" customWidth="1"/>
    <col min="14605" max="14605" width="14.85546875" customWidth="1"/>
    <col min="14606" max="14606" width="9.85546875" customWidth="1"/>
    <col min="14607" max="14607" width="14.28515625" bestFit="1" customWidth="1"/>
    <col min="14608" max="14608" width="10" customWidth="1"/>
    <col min="14609" max="14609" width="14.5703125" customWidth="1"/>
    <col min="14610" max="14610" width="14.42578125" customWidth="1"/>
    <col min="14611" max="14611" width="12.7109375" customWidth="1"/>
    <col min="14612" max="14612" width="12" customWidth="1"/>
    <col min="14615" max="14616" width="15.28515625" customWidth="1"/>
    <col min="14842" max="14855" width="0" hidden="1" customWidth="1"/>
    <col min="14856" max="14856" width="43.85546875" customWidth="1"/>
    <col min="14857" max="14857" width="18.7109375" bestFit="1" customWidth="1"/>
    <col min="14858" max="14859" width="13.85546875" customWidth="1"/>
    <col min="14860" max="14860" width="16.140625" customWidth="1"/>
    <col min="14861" max="14861" width="14.85546875" customWidth="1"/>
    <col min="14862" max="14862" width="9.85546875" customWidth="1"/>
    <col min="14863" max="14863" width="14.28515625" bestFit="1" customWidth="1"/>
    <col min="14864" max="14864" width="10" customWidth="1"/>
    <col min="14865" max="14865" width="14.5703125" customWidth="1"/>
    <col min="14866" max="14866" width="14.42578125" customWidth="1"/>
    <col min="14867" max="14867" width="12.7109375" customWidth="1"/>
    <col min="14868" max="14868" width="12" customWidth="1"/>
    <col min="14871" max="14872" width="15.28515625" customWidth="1"/>
    <col min="15098" max="15111" width="0" hidden="1" customWidth="1"/>
    <col min="15112" max="15112" width="43.85546875" customWidth="1"/>
    <col min="15113" max="15113" width="18.7109375" bestFit="1" customWidth="1"/>
    <col min="15114" max="15115" width="13.85546875" customWidth="1"/>
    <col min="15116" max="15116" width="16.140625" customWidth="1"/>
    <col min="15117" max="15117" width="14.85546875" customWidth="1"/>
    <col min="15118" max="15118" width="9.85546875" customWidth="1"/>
    <col min="15119" max="15119" width="14.28515625" bestFit="1" customWidth="1"/>
    <col min="15120" max="15120" width="10" customWidth="1"/>
    <col min="15121" max="15121" width="14.5703125" customWidth="1"/>
    <col min="15122" max="15122" width="14.42578125" customWidth="1"/>
    <col min="15123" max="15123" width="12.7109375" customWidth="1"/>
    <col min="15124" max="15124" width="12" customWidth="1"/>
    <col min="15127" max="15128" width="15.28515625" customWidth="1"/>
    <col min="15354" max="15367" width="0" hidden="1" customWidth="1"/>
    <col min="15368" max="15368" width="43.85546875" customWidth="1"/>
    <col min="15369" max="15369" width="18.7109375" bestFit="1" customWidth="1"/>
    <col min="15370" max="15371" width="13.85546875" customWidth="1"/>
    <col min="15372" max="15372" width="16.140625" customWidth="1"/>
    <col min="15373" max="15373" width="14.85546875" customWidth="1"/>
    <col min="15374" max="15374" width="9.85546875" customWidth="1"/>
    <col min="15375" max="15375" width="14.28515625" bestFit="1" customWidth="1"/>
    <col min="15376" max="15376" width="10" customWidth="1"/>
    <col min="15377" max="15377" width="14.5703125" customWidth="1"/>
    <col min="15378" max="15378" width="14.42578125" customWidth="1"/>
    <col min="15379" max="15379" width="12.7109375" customWidth="1"/>
    <col min="15380" max="15380" width="12" customWidth="1"/>
    <col min="15383" max="15384" width="15.28515625" customWidth="1"/>
    <col min="15610" max="15623" width="0" hidden="1" customWidth="1"/>
    <col min="15624" max="15624" width="43.85546875" customWidth="1"/>
    <col min="15625" max="15625" width="18.7109375" bestFit="1" customWidth="1"/>
    <col min="15626" max="15627" width="13.85546875" customWidth="1"/>
    <col min="15628" max="15628" width="16.140625" customWidth="1"/>
    <col min="15629" max="15629" width="14.85546875" customWidth="1"/>
    <col min="15630" max="15630" width="9.85546875" customWidth="1"/>
    <col min="15631" max="15631" width="14.28515625" bestFit="1" customWidth="1"/>
    <col min="15632" max="15632" width="10" customWidth="1"/>
    <col min="15633" max="15633" width="14.5703125" customWidth="1"/>
    <col min="15634" max="15634" width="14.42578125" customWidth="1"/>
    <col min="15635" max="15635" width="12.7109375" customWidth="1"/>
    <col min="15636" max="15636" width="12" customWidth="1"/>
    <col min="15639" max="15640" width="15.28515625" customWidth="1"/>
    <col min="15866" max="15879" width="0" hidden="1" customWidth="1"/>
    <col min="15880" max="15880" width="43.85546875" customWidth="1"/>
    <col min="15881" max="15881" width="18.7109375" bestFit="1" customWidth="1"/>
    <col min="15882" max="15883" width="13.85546875" customWidth="1"/>
    <col min="15884" max="15884" width="16.140625" customWidth="1"/>
    <col min="15885" max="15885" width="14.85546875" customWidth="1"/>
    <col min="15886" max="15886" width="9.85546875" customWidth="1"/>
    <col min="15887" max="15887" width="14.28515625" bestFit="1" customWidth="1"/>
    <col min="15888" max="15888" width="10" customWidth="1"/>
    <col min="15889" max="15889" width="14.5703125" customWidth="1"/>
    <col min="15890" max="15890" width="14.42578125" customWidth="1"/>
    <col min="15891" max="15891" width="12.7109375" customWidth="1"/>
    <col min="15892" max="15892" width="12" customWidth="1"/>
    <col min="15895" max="15896" width="15.28515625" customWidth="1"/>
    <col min="16122" max="16135" width="0" hidden="1" customWidth="1"/>
    <col min="16136" max="16136" width="43.85546875" customWidth="1"/>
    <col min="16137" max="16137" width="18.7109375" bestFit="1" customWidth="1"/>
    <col min="16138" max="16139" width="13.85546875" customWidth="1"/>
    <col min="16140" max="16140" width="16.140625" customWidth="1"/>
    <col min="16141" max="16141" width="14.85546875" customWidth="1"/>
    <col min="16142" max="16142" width="9.85546875" customWidth="1"/>
    <col min="16143" max="16143" width="14.28515625" bestFit="1" customWidth="1"/>
    <col min="16144" max="16144" width="10" customWidth="1"/>
    <col min="16145" max="16145" width="14.5703125" customWidth="1"/>
    <col min="16146" max="16146" width="14.42578125" customWidth="1"/>
    <col min="16147" max="16147" width="12.7109375" customWidth="1"/>
    <col min="16148" max="16148" width="12" customWidth="1"/>
    <col min="16151" max="16152" width="15.28515625" customWidth="1"/>
  </cols>
  <sheetData>
    <row r="1" spans="1:27" ht="15.75" x14ac:dyDescent="0.25">
      <c r="O1" s="1" t="s">
        <v>0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x14ac:dyDescent="0.25">
      <c r="O2" s="2" t="s">
        <v>1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.75" customHeight="1" x14ac:dyDescent="0.25">
      <c r="O3" s="1" t="s">
        <v>2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3.5" thickBot="1" x14ac:dyDescent="0.25">
      <c r="O4" t="s">
        <v>3</v>
      </c>
      <c r="P4" s="3"/>
      <c r="Q4" s="4"/>
      <c r="R4" s="4"/>
      <c r="S4" s="4"/>
      <c r="V4" s="4"/>
      <c r="X4" s="5"/>
      <c r="Y4" s="5"/>
      <c r="Z4" s="4"/>
    </row>
    <row r="5" spans="1:27" s="6" customFormat="1" ht="41.25" customHeight="1" thickBot="1" x14ac:dyDescent="0.25">
      <c r="O5" s="7" t="s">
        <v>4</v>
      </c>
      <c r="P5" s="8" t="s">
        <v>5</v>
      </c>
      <c r="Q5" s="8" t="s">
        <v>6</v>
      </c>
      <c r="R5" s="8" t="s">
        <v>7</v>
      </c>
      <c r="S5" s="8" t="s">
        <v>8</v>
      </c>
      <c r="T5" s="8" t="s">
        <v>9</v>
      </c>
      <c r="U5" s="9" t="s">
        <v>10</v>
      </c>
      <c r="V5" s="10" t="s">
        <v>11</v>
      </c>
      <c r="W5" s="9" t="s">
        <v>12</v>
      </c>
      <c r="X5" s="9" t="s">
        <v>13</v>
      </c>
      <c r="Y5" s="10" t="s">
        <v>14</v>
      </c>
      <c r="Z5" s="10" t="s">
        <v>15</v>
      </c>
      <c r="AA5" s="9" t="s">
        <v>16</v>
      </c>
    </row>
    <row r="6" spans="1:27" x14ac:dyDescent="0.2">
      <c r="O6" s="11" t="s">
        <v>17</v>
      </c>
      <c r="P6" s="12">
        <f>+P7+P41+P42</f>
        <v>49202925.501000002</v>
      </c>
      <c r="Q6" s="12">
        <f>+Q7+Q41+Q42</f>
        <v>12857147.942</v>
      </c>
      <c r="R6" s="12">
        <f>+R7+R41+R42</f>
        <v>2737696.335</v>
      </c>
      <c r="S6" s="12">
        <f>+S7+S41+S42</f>
        <v>2737696.335</v>
      </c>
      <c r="T6" s="12">
        <f>+T7+T41+T42</f>
        <v>62060073.443000004</v>
      </c>
      <c r="U6" s="13">
        <f>+T6/$T$6</f>
        <v>1</v>
      </c>
      <c r="V6" s="12">
        <f>+V7+V41+V42</f>
        <v>54214209.395999998</v>
      </c>
      <c r="W6" s="14">
        <f>+V6/T6</f>
        <v>0.87357630096577055</v>
      </c>
      <c r="X6" s="12">
        <f>+X7+X41+X42</f>
        <v>7845864.0469999984</v>
      </c>
      <c r="Y6" s="12">
        <f>+Y7+Y41+Y42</f>
        <v>51432225.663000003</v>
      </c>
      <c r="Z6" s="12">
        <f>+Z7+Z41+Z42</f>
        <v>44749069.379999995</v>
      </c>
      <c r="AA6" s="14">
        <f>+Z6/V6</f>
        <v>0.82541219135258004</v>
      </c>
    </row>
    <row r="7" spans="1:27" x14ac:dyDescent="0.2">
      <c r="O7" s="15" t="s">
        <v>18</v>
      </c>
      <c r="P7" s="16">
        <f>+P8+P23+P38+P39+P40</f>
        <v>46398812.386999995</v>
      </c>
      <c r="Q7" s="16">
        <f>+Q8+Q23+Q38+Q39+Q40</f>
        <v>8395341.1679999996</v>
      </c>
      <c r="R7" s="16">
        <f>+R8+R23+R38+R39+R40</f>
        <v>2537696.335</v>
      </c>
      <c r="S7" s="16">
        <f>+S8+S23+S38+S39+S40</f>
        <v>2537696.335</v>
      </c>
      <c r="T7" s="16">
        <f>+T8+T23+T38+T39+T40</f>
        <v>54794153.555</v>
      </c>
      <c r="U7" s="17">
        <f>+T7/$T$6</f>
        <v>0.88292118450885337</v>
      </c>
      <c r="V7" s="16">
        <f>+V8+V23+V38+V39+V40</f>
        <v>49393341.653000005</v>
      </c>
      <c r="W7" s="18">
        <f>+V7/T7</f>
        <v>0.90143452263426438</v>
      </c>
      <c r="X7" s="16">
        <f>+X8+X23+X38+X39+X40</f>
        <v>5400811.9019999979</v>
      </c>
      <c r="Y7" s="16">
        <f>+Y8+Y23+Y38+Y39+Y40</f>
        <v>46995397.756999999</v>
      </c>
      <c r="Z7" s="16">
        <f>+Z8+Z23+Z38+Z39+Z40</f>
        <v>41490212.181999996</v>
      </c>
      <c r="AA7" s="18">
        <f>+Z7/V7</f>
        <v>0.83999605601659078</v>
      </c>
    </row>
    <row r="8" spans="1:27" x14ac:dyDescent="0.2">
      <c r="O8" s="15" t="s">
        <v>19</v>
      </c>
      <c r="P8" s="16">
        <f>+P9+P15</f>
        <v>4487854.9979999997</v>
      </c>
      <c r="Q8" s="19">
        <f>+Q9+Q15</f>
        <v>400000</v>
      </c>
      <c r="R8" s="19">
        <f>+R9+R15</f>
        <v>672222.01600000006</v>
      </c>
      <c r="S8" s="19">
        <f>+S9+S15</f>
        <v>406387.37300000002</v>
      </c>
      <c r="T8" s="16">
        <f>+T9+T15</f>
        <v>5153689.6409999998</v>
      </c>
      <c r="U8" s="20">
        <f>+T8/$T$6</f>
        <v>8.3043563358549399E-2</v>
      </c>
      <c r="V8" s="19">
        <f>+V9+V15</f>
        <v>4512601.9390000002</v>
      </c>
      <c r="W8" s="21">
        <f>+V8/T8</f>
        <v>0.87560607125042056</v>
      </c>
      <c r="X8" s="16">
        <f>+T8-V8</f>
        <v>641087.70199999958</v>
      </c>
      <c r="Y8" s="19">
        <f>+Y9+Y15</f>
        <v>4334547.5590000004</v>
      </c>
      <c r="Z8" s="19">
        <f>+Z9+Z15</f>
        <v>3946346.108</v>
      </c>
      <c r="AA8" s="18">
        <f t="shared" ref="AA8:AA41" si="0">+Z8/V8</f>
        <v>0.87451677797987126</v>
      </c>
    </row>
    <row r="9" spans="1:27" x14ac:dyDescent="0.2">
      <c r="O9" s="15" t="s">
        <v>20</v>
      </c>
      <c r="P9" s="16">
        <f>+P10+P11+P12</f>
        <v>3549937.2379999999</v>
      </c>
      <c r="Q9" s="19">
        <f>+Q10+Q11+Q12</f>
        <v>400000</v>
      </c>
      <c r="R9" s="19">
        <f>+R10+R11+R12</f>
        <v>354292.97700000001</v>
      </c>
      <c r="S9" s="19">
        <f>+S10+S11+S12</f>
        <v>235000</v>
      </c>
      <c r="T9" s="16">
        <f>+T10+T11+T12</f>
        <v>4069230.2149999999</v>
      </c>
      <c r="U9" s="17">
        <f>+T9/$T$6</f>
        <v>6.5569213654531763E-2</v>
      </c>
      <c r="V9" s="19">
        <f>+V10+V11+V12</f>
        <v>3574841.6440000003</v>
      </c>
      <c r="W9" s="18">
        <f>+V9/T9</f>
        <v>0.87850562763011442</v>
      </c>
      <c r="X9" s="16">
        <f>+T9-V9</f>
        <v>494388.57099999953</v>
      </c>
      <c r="Y9" s="19">
        <f>+Y10+Y11+Y12</f>
        <v>3446716.696</v>
      </c>
      <c r="Z9" s="19">
        <f>+Z10+Z11+Z12</f>
        <v>3142694.389</v>
      </c>
      <c r="AA9" s="18">
        <f t="shared" si="0"/>
        <v>0.8791142942722191</v>
      </c>
    </row>
    <row r="10" spans="1:27" x14ac:dyDescent="0.2">
      <c r="A10" s="22" t="s">
        <v>21</v>
      </c>
      <c r="B10" s="22" t="s">
        <v>22</v>
      </c>
      <c r="C10" s="22" t="s">
        <v>23</v>
      </c>
      <c r="D10" s="22" t="s">
        <v>24</v>
      </c>
      <c r="E10" s="23" t="s">
        <v>25</v>
      </c>
      <c r="F10" s="23" t="s">
        <v>26</v>
      </c>
      <c r="G10" s="23" t="s">
        <v>27</v>
      </c>
      <c r="H10" s="23" t="s">
        <v>28</v>
      </c>
      <c r="I10" s="23" t="s">
        <v>29</v>
      </c>
      <c r="J10" s="23"/>
      <c r="K10" s="23"/>
      <c r="L10" s="23"/>
      <c r="M10" s="23"/>
      <c r="N10" s="23"/>
      <c r="O10" s="24" t="s">
        <v>30</v>
      </c>
      <c r="P10" s="25">
        <f>+'[1]EJECUCION GASTOS  HT'!P9/1000</f>
        <v>903468.70900000003</v>
      </c>
      <c r="Q10" s="25">
        <f>+'[1]EJECUCION GASTOS  HT'!Q9/1000</f>
        <v>0</v>
      </c>
      <c r="R10" s="25">
        <f>+'[1]EJECUCION GASTOS  HT'!R9/1000</f>
        <v>0</v>
      </c>
      <c r="S10" s="25">
        <f>+'[1]EJECUCION GASTOS  HT'!S9/1000</f>
        <v>0</v>
      </c>
      <c r="T10" s="25">
        <f>+'[1]EJECUCION GASTOS  HT'!T9/1000</f>
        <v>903468.70900000003</v>
      </c>
      <c r="U10" s="25">
        <f>+'[1]EJECUCION GASTOS  HT'!U9/1000</f>
        <v>1.4557970348356167E-5</v>
      </c>
      <c r="V10" s="25">
        <f>+'[1]EJECUCION GASTOS  HT'!V9/1000</f>
        <v>784707.42299999995</v>
      </c>
      <c r="W10" s="25">
        <f>+'[1]EJECUCION GASTOS  HT'!W9/1000</f>
        <v>8.6854964115862915E-4</v>
      </c>
      <c r="X10" s="25">
        <f>+'[1]EJECUCION GASTOS  HT'!X9/1000</f>
        <v>118761.28599999999</v>
      </c>
      <c r="Y10" s="25">
        <f>+'[1]EJECUCION GASTOS  HT'!Y9/1000</f>
        <v>784707.42299999995</v>
      </c>
      <c r="Z10" s="25">
        <f>+'[1]EJECUCION GASTOS  HT'!Z9/1000</f>
        <v>724057.78399999999</v>
      </c>
      <c r="AA10" s="18">
        <f t="shared" si="0"/>
        <v>0.92271050684326206</v>
      </c>
    </row>
    <row r="11" spans="1:27" x14ac:dyDescent="0.2">
      <c r="A11" t="s">
        <v>31</v>
      </c>
      <c r="B11" t="s">
        <v>32</v>
      </c>
      <c r="C11" t="s">
        <v>33</v>
      </c>
      <c r="D11" t="s">
        <v>34</v>
      </c>
      <c r="E11" t="s">
        <v>35</v>
      </c>
      <c r="F11" t="s">
        <v>36</v>
      </c>
      <c r="G11" t="s">
        <v>37</v>
      </c>
      <c r="H11" t="s">
        <v>38</v>
      </c>
      <c r="O11" s="26" t="s">
        <v>39</v>
      </c>
      <c r="P11" s="25">
        <f>+'[1]EJECUCION GASTOS  HT'!P10/1000</f>
        <v>305625.23300000001</v>
      </c>
      <c r="Q11" s="25">
        <f>+'[1]EJECUCION GASTOS  HT'!Q10/1000</f>
        <v>0</v>
      </c>
      <c r="R11" s="25">
        <f>+'[1]EJECUCION GASTOS  HT'!R10/1000</f>
        <v>0</v>
      </c>
      <c r="S11" s="25">
        <f>+'[1]EJECUCION GASTOS  HT'!S10/1000</f>
        <v>10000</v>
      </c>
      <c r="T11" s="25">
        <f>+'[1]EJECUCION GASTOS  HT'!T10/1000</f>
        <v>295625.23300000001</v>
      </c>
      <c r="U11" s="25">
        <f>+'[1]EJECUCION GASTOS  HT'!U10/1000</f>
        <v>4.7635334056045132E-6</v>
      </c>
      <c r="V11" s="25">
        <f>+'[1]EJECUCION GASTOS  HT'!V10/1000</f>
        <v>219236.73300000001</v>
      </c>
      <c r="W11" s="25">
        <f>+'[1]EJECUCION GASTOS  HT'!W10/1000</f>
        <v>7.4160358632173993E-4</v>
      </c>
      <c r="X11" s="25">
        <f>+'[1]EJECUCION GASTOS  HT'!X10/1000</f>
        <v>76388.5</v>
      </c>
      <c r="Y11" s="25">
        <f>+'[1]EJECUCION GASTOS  HT'!Y10/1000</f>
        <v>219236.73300000001</v>
      </c>
      <c r="Z11" s="25">
        <f>+'[1]EJECUCION GASTOS  HT'!Z10/1000</f>
        <v>208676.96</v>
      </c>
      <c r="AA11" s="18">
        <f t="shared" si="0"/>
        <v>0.95183392465531758</v>
      </c>
    </row>
    <row r="12" spans="1:27" s="27" customFormat="1" x14ac:dyDescent="0.2">
      <c r="O12" s="28" t="s">
        <v>40</v>
      </c>
      <c r="P12" s="29">
        <f>+P13+P14</f>
        <v>2340843.2960000001</v>
      </c>
      <c r="Q12" s="19">
        <f>+Q13+Q14</f>
        <v>400000</v>
      </c>
      <c r="R12" s="19">
        <f>+R13+R14</f>
        <v>354292.97700000001</v>
      </c>
      <c r="S12" s="19">
        <f>+S13+S14</f>
        <v>225000</v>
      </c>
      <c r="T12" s="29">
        <f>+T13+T14</f>
        <v>2870136.273</v>
      </c>
      <c r="U12" s="17">
        <f>+T12/$T$6</f>
        <v>4.6247709900571088E-2</v>
      </c>
      <c r="V12" s="19">
        <f>+V13+V14</f>
        <v>2570897.4880000004</v>
      </c>
      <c r="W12" s="18">
        <f>+V12/T12</f>
        <v>0.89574056541670011</v>
      </c>
      <c r="X12" s="29">
        <f>+T12-V12</f>
        <v>299238.78499999968</v>
      </c>
      <c r="Y12" s="19">
        <f>+Y13+Y14</f>
        <v>2442772.54</v>
      </c>
      <c r="Z12" s="19">
        <f>+Z13+Z14</f>
        <v>2209959.645</v>
      </c>
      <c r="AA12" s="18">
        <f t="shared" si="0"/>
        <v>0.8596062874211341</v>
      </c>
    </row>
    <row r="13" spans="1:27" x14ac:dyDescent="0.2">
      <c r="A13" s="27" t="s">
        <v>41</v>
      </c>
      <c r="O13" s="26" t="s">
        <v>42</v>
      </c>
      <c r="P13" s="25">
        <f>+'[1]EJECUCION GASTOS  HT'!P12/1000</f>
        <v>500000</v>
      </c>
      <c r="Q13" s="25">
        <f>+'[1]EJECUCION GASTOS  HT'!Q12/1000</f>
        <v>0</v>
      </c>
      <c r="R13" s="25">
        <f>+'[1]EJECUCION GASTOS  HT'!R12/1000</f>
        <v>180000</v>
      </c>
      <c r="S13" s="25">
        <f>+'[1]EJECUCION GASTOS  HT'!S12/1000</f>
        <v>225000</v>
      </c>
      <c r="T13" s="25">
        <f>+'[1]EJECUCION GASTOS  HT'!T12/1000</f>
        <v>455000</v>
      </c>
      <c r="U13" s="25">
        <f>+'[1]EJECUCION GASTOS  HT'!U12/1000</f>
        <v>7.3316058901847991E-6</v>
      </c>
      <c r="V13" s="25">
        <f>+'[1]EJECUCION GASTOS  HT'!V12/1000</f>
        <v>428394.342</v>
      </c>
      <c r="W13" s="25">
        <f>+'[1]EJECUCION GASTOS  HT'!W12/1000</f>
        <v>9.4152602637362641E-4</v>
      </c>
      <c r="X13" s="25">
        <f>+'[1]EJECUCION GASTOS  HT'!X12/1000</f>
        <v>26605.657999999999</v>
      </c>
      <c r="Y13" s="25">
        <f>+'[1]EJECUCION GASTOS  HT'!Y12/1000</f>
        <v>345740.04399999999</v>
      </c>
      <c r="Z13" s="25">
        <f>+'[1]EJECUCION GASTOS  HT'!Z12/1000</f>
        <v>317630.30300000001</v>
      </c>
      <c r="AA13" s="18">
        <f t="shared" si="0"/>
        <v>0.74144373970279942</v>
      </c>
    </row>
    <row r="14" spans="1:27" x14ac:dyDescent="0.2">
      <c r="A14" t="s">
        <v>43</v>
      </c>
      <c r="O14" s="26" t="s">
        <v>44</v>
      </c>
      <c r="P14" s="25">
        <f>+'[1]EJECUCION GASTOS  HT'!P13/1000</f>
        <v>1840843.2960000001</v>
      </c>
      <c r="Q14" s="25">
        <f>+'[1]EJECUCION GASTOS  HT'!Q13/1000</f>
        <v>400000</v>
      </c>
      <c r="R14" s="25">
        <f>+'[1]EJECUCION GASTOS  HT'!R13/1000</f>
        <v>174292.97700000001</v>
      </c>
      <c r="S14" s="25">
        <f>+'[1]EJECUCION GASTOS  HT'!S13/1000</f>
        <v>0</v>
      </c>
      <c r="T14" s="25">
        <f>+'[1]EJECUCION GASTOS  HT'!T13/1000</f>
        <v>2415136.273</v>
      </c>
      <c r="U14" s="25">
        <f>+'[1]EJECUCION GASTOS  HT'!U13/1000</f>
        <v>3.8916104010386287E-5</v>
      </c>
      <c r="V14" s="25">
        <f>+'[1]EJECUCION GASTOS  HT'!V13/1000</f>
        <v>2142503.1460000002</v>
      </c>
      <c r="W14" s="25">
        <f>+'[1]EJECUCION GASTOS  HT'!W13/1000</f>
        <v>8.871148058815975E-4</v>
      </c>
      <c r="X14" s="25">
        <f>+'[1]EJECUCION GASTOS  HT'!X13/1000</f>
        <v>272633.12699999998</v>
      </c>
      <c r="Y14" s="25">
        <f>+'[1]EJECUCION GASTOS  HT'!Y13/1000</f>
        <v>2097032.496</v>
      </c>
      <c r="Z14" s="25">
        <f>+'[1]EJECUCION GASTOS  HT'!Z13/1000</f>
        <v>1892329.3419999999</v>
      </c>
      <c r="AA14" s="18">
        <f t="shared" si="0"/>
        <v>0.88323293505212885</v>
      </c>
    </row>
    <row r="15" spans="1:27" x14ac:dyDescent="0.2">
      <c r="O15" s="15" t="s">
        <v>45</v>
      </c>
      <c r="P15" s="16">
        <f>+P16+P19+P22</f>
        <v>937917.76</v>
      </c>
      <c r="Q15" s="19">
        <f>+Q16+Q19+Q22</f>
        <v>0</v>
      </c>
      <c r="R15" s="16">
        <f>+R16+R19+R22</f>
        <v>317929.03899999999</v>
      </c>
      <c r="S15" s="16">
        <f>+S16+S19+S22</f>
        <v>171387.37300000002</v>
      </c>
      <c r="T15" s="16">
        <f>+T16+T19+T22</f>
        <v>1084459.426</v>
      </c>
      <c r="U15" s="17">
        <f>+T15/$T$6</f>
        <v>1.7474349704017639E-2</v>
      </c>
      <c r="V15" s="19">
        <f>+V16+V19+V22</f>
        <v>937760.29500000004</v>
      </c>
      <c r="W15" s="18">
        <f>+V15/T15</f>
        <v>0.86472603079204557</v>
      </c>
      <c r="X15" s="16">
        <f>+T15-V15</f>
        <v>146699.13099999994</v>
      </c>
      <c r="Y15" s="19">
        <f>+Y16+Y19+Y22</f>
        <v>887830.8629999999</v>
      </c>
      <c r="Z15" s="19">
        <f>+Z16+Z19+Z22</f>
        <v>803651.71900000004</v>
      </c>
      <c r="AA15" s="18">
        <f t="shared" si="0"/>
        <v>0.85699055855206585</v>
      </c>
    </row>
    <row r="16" spans="1:27" x14ac:dyDescent="0.2">
      <c r="O16" s="15" t="s">
        <v>46</v>
      </c>
      <c r="P16" s="16">
        <f>+P17+P18</f>
        <v>85874.880000000005</v>
      </c>
      <c r="Q16" s="19">
        <f>+Q17+Q18</f>
        <v>0</v>
      </c>
      <c r="R16" s="16">
        <f>+R17+R18</f>
        <v>0</v>
      </c>
      <c r="S16" s="16">
        <f>+S17+S18</f>
        <v>0</v>
      </c>
      <c r="T16" s="16">
        <f>+T17+T18</f>
        <v>85874.880000000005</v>
      </c>
      <c r="U16" s="18">
        <f>+T16/$T$6</f>
        <v>1.3837379692899182E-3</v>
      </c>
      <c r="V16" s="19">
        <f>+V17+V18</f>
        <v>78315.664000000004</v>
      </c>
      <c r="W16" s="18">
        <f>+V16/T16</f>
        <v>0.91197407204528258</v>
      </c>
      <c r="X16" s="16">
        <f>+T16-V16</f>
        <v>7559.2160000000003</v>
      </c>
      <c r="Y16" s="19">
        <f>+Y17+Y18</f>
        <v>33707.514000000003</v>
      </c>
      <c r="Z16" s="19">
        <f>+Z17+Z18</f>
        <v>27357.513999999999</v>
      </c>
      <c r="AA16" s="18">
        <f t="shared" si="0"/>
        <v>0.34932365509918933</v>
      </c>
    </row>
    <row r="17" spans="1:27" x14ac:dyDescent="0.2">
      <c r="A17" t="s">
        <v>47</v>
      </c>
      <c r="O17" s="26" t="s">
        <v>48</v>
      </c>
      <c r="P17" s="25">
        <f>+'[1]EJECUCION GASTOS  HT'!P16/1000</f>
        <v>40447.68</v>
      </c>
      <c r="Q17" s="25">
        <f>+'[1]EJECUCION GASTOS  HT'!Q16/1000</f>
        <v>0</v>
      </c>
      <c r="R17" s="25">
        <f>+'[1]EJECUCION GASTOS  HT'!R16/1000</f>
        <v>0</v>
      </c>
      <c r="S17" s="25">
        <f>+'[1]EJECUCION GASTOS  HT'!S16/1000</f>
        <v>0</v>
      </c>
      <c r="T17" s="25">
        <f>+'[1]EJECUCION GASTOS  HT'!T16/1000</f>
        <v>40447.68</v>
      </c>
      <c r="U17" s="25">
        <f>+'[1]EJECUCION GASTOS  HT'!U16/1000</f>
        <v>6.5175043721386782E-7</v>
      </c>
      <c r="V17" s="25">
        <f>+'[1]EJECUCION GASTOS  HT'!V16/1000</f>
        <v>32911.461000000003</v>
      </c>
      <c r="W17" s="25">
        <f>+'[1]EJECUCION GASTOS  HT'!W16/1000</f>
        <v>8.1367982044952894E-4</v>
      </c>
      <c r="X17" s="25">
        <f>+'[1]EJECUCION GASTOS  HT'!X16/1000</f>
        <v>7536.2190000000001</v>
      </c>
      <c r="Y17" s="25">
        <f>+'[1]EJECUCION GASTOS  HT'!Y16/1000</f>
        <v>32911.461000000003</v>
      </c>
      <c r="Z17" s="25">
        <f>+'[1]EJECUCION GASTOS  HT'!Z16/1000</f>
        <v>26561.460999999999</v>
      </c>
      <c r="AA17" s="18">
        <f t="shared" si="0"/>
        <v>0.80705809444314847</v>
      </c>
    </row>
    <row r="18" spans="1:27" x14ac:dyDescent="0.2">
      <c r="A18" t="s">
        <v>49</v>
      </c>
      <c r="O18" s="26" t="s">
        <v>50</v>
      </c>
      <c r="P18" s="25">
        <f>+'[1]EJECUCION GASTOS  HT'!P17/1000</f>
        <v>45427.199999999997</v>
      </c>
      <c r="Q18" s="25">
        <f>+'[1]EJECUCION GASTOS  HT'!Q17/1000</f>
        <v>0</v>
      </c>
      <c r="R18" s="25">
        <f>+'[1]EJECUCION GASTOS  HT'!R17/1000</f>
        <v>0</v>
      </c>
      <c r="S18" s="25">
        <f>+'[1]EJECUCION GASTOS  HT'!S17/1000</f>
        <v>0</v>
      </c>
      <c r="T18" s="25">
        <f>+'[1]EJECUCION GASTOS  HT'!T17/1000</f>
        <v>45427.199999999997</v>
      </c>
      <c r="U18" s="25">
        <f>+'[1]EJECUCION GASTOS  HT'!U17/1000</f>
        <v>7.3198753207605035E-7</v>
      </c>
      <c r="V18" s="25">
        <f>+'[1]EJECUCION GASTOS  HT'!V17/1000</f>
        <v>45404.203000000001</v>
      </c>
      <c r="W18" s="25">
        <f>+'[1]EJECUCION GASTOS  HT'!W17/1000</f>
        <v>9.994937614468864E-4</v>
      </c>
      <c r="X18" s="25">
        <f>+'[1]EJECUCION GASTOS  HT'!X17/1000</f>
        <v>22.997</v>
      </c>
      <c r="Y18" s="25">
        <f>+'[1]EJECUCION GASTOS  HT'!Y17/1000</f>
        <v>796.053</v>
      </c>
      <c r="Z18" s="25">
        <f>+'[1]EJECUCION GASTOS  HT'!Z17/1000</f>
        <v>796.053</v>
      </c>
      <c r="AA18" s="18">
        <f t="shared" si="0"/>
        <v>1.7532583932813445E-2</v>
      </c>
    </row>
    <row r="19" spans="1:27" x14ac:dyDescent="0.2">
      <c r="O19" s="15" t="s">
        <v>51</v>
      </c>
      <c r="P19" s="16">
        <f>+P20+P21</f>
        <v>825410.88</v>
      </c>
      <c r="Q19" s="16">
        <f>+Q20+Q21</f>
        <v>0</v>
      </c>
      <c r="R19" s="16">
        <f>+R20+R21</f>
        <v>308829.03899999999</v>
      </c>
      <c r="S19" s="16">
        <f>+S20+S21</f>
        <v>165304.51800000001</v>
      </c>
      <c r="T19" s="16">
        <f>+T20+T21</f>
        <v>968935.40099999995</v>
      </c>
      <c r="U19" s="17">
        <f>+T19/$T$6</f>
        <v>1.5612862622373998E-2</v>
      </c>
      <c r="V19" s="16">
        <f>+V20+V21</f>
        <v>829795.48600000003</v>
      </c>
      <c r="W19" s="18">
        <f>+V19/T19</f>
        <v>0.85639918321035735</v>
      </c>
      <c r="X19" s="16">
        <f>+T19-V19</f>
        <v>139139.91499999992</v>
      </c>
      <c r="Y19" s="16">
        <f>+Y20+Y21</f>
        <v>824474.20399999991</v>
      </c>
      <c r="Z19" s="16">
        <f>+Z20+Z21</f>
        <v>746645.06</v>
      </c>
      <c r="AA19" s="18">
        <f t="shared" si="0"/>
        <v>0.89979407287351765</v>
      </c>
    </row>
    <row r="20" spans="1:27" x14ac:dyDescent="0.2">
      <c r="A20" t="s">
        <v>52</v>
      </c>
      <c r="B20" t="s">
        <v>53</v>
      </c>
      <c r="C20" t="s">
        <v>54</v>
      </c>
      <c r="D20" t="s">
        <v>55</v>
      </c>
      <c r="E20" t="s">
        <v>56</v>
      </c>
      <c r="F20" t="s">
        <v>57</v>
      </c>
      <c r="G20" t="s">
        <v>58</v>
      </c>
      <c r="H20" t="s">
        <v>59</v>
      </c>
      <c r="I20" t="s">
        <v>60</v>
      </c>
      <c r="J20" t="s">
        <v>61</v>
      </c>
      <c r="O20" s="26" t="s">
        <v>62</v>
      </c>
      <c r="P20" s="25">
        <f>+'[1]EJECUCION GASTOS  HT'!P19/1000</f>
        <v>789977.66399999999</v>
      </c>
      <c r="Q20" s="25">
        <f>+'[1]EJECUCION GASTOS  HT'!Q19/1000</f>
        <v>0</v>
      </c>
      <c r="R20" s="25">
        <f>+'[1]EJECUCION GASTOS  HT'!R19/1000</f>
        <v>53088.803999999996</v>
      </c>
      <c r="S20" s="25">
        <f>+'[1]EJECUCION GASTOS  HT'!S19/1000</f>
        <v>165304.51800000001</v>
      </c>
      <c r="T20" s="25">
        <f>+'[1]EJECUCION GASTOS  HT'!T19/1000</f>
        <v>677761.95</v>
      </c>
      <c r="U20" s="25">
        <f>+'[1]EJECUCION GASTOS  HT'!U19/1000</f>
        <v>1.0921062647831065E-5</v>
      </c>
      <c r="V20" s="25">
        <f>+'[1]EJECUCION GASTOS  HT'!V19/1000</f>
        <v>538826.05099999998</v>
      </c>
      <c r="W20" s="25">
        <f>+'[1]EJECUCION GASTOS  HT'!W19/1000</f>
        <v>7.9500782096132716E-4</v>
      </c>
      <c r="X20" s="25">
        <f>+'[1]EJECUCION GASTOS  HT'!X19/1000</f>
        <v>138935.899</v>
      </c>
      <c r="Y20" s="25">
        <f>+'[1]EJECUCION GASTOS  HT'!Y19/1000</f>
        <v>533504.76899999997</v>
      </c>
      <c r="Z20" s="25">
        <f>+'[1]EJECUCION GASTOS  HT'!Z19/1000</f>
        <v>470825.625</v>
      </c>
      <c r="AA20" s="18">
        <f t="shared" si="0"/>
        <v>0.87379892662242498</v>
      </c>
    </row>
    <row r="21" spans="1:27" x14ac:dyDescent="0.2">
      <c r="A21" t="s">
        <v>63</v>
      </c>
      <c r="O21" s="26" t="s">
        <v>50</v>
      </c>
      <c r="P21" s="25">
        <f>+'[1]EJECUCION GASTOS  HT'!P20/1000</f>
        <v>35433.216</v>
      </c>
      <c r="Q21" s="25">
        <f>+'[1]EJECUCION GASTOS  HT'!Q20/1000</f>
        <v>0</v>
      </c>
      <c r="R21" s="25">
        <f>+'[1]EJECUCION GASTOS  HT'!R20/1000</f>
        <v>255740.23499999999</v>
      </c>
      <c r="S21" s="25">
        <f>+'[1]EJECUCION GASTOS  HT'!S20/1000</f>
        <v>0</v>
      </c>
      <c r="T21" s="25">
        <f>+'[1]EJECUCION GASTOS  HT'!T20/1000</f>
        <v>291173.451</v>
      </c>
      <c r="U21" s="25">
        <f>+'[1]EJECUCION GASTOS  HT'!U20/1000</f>
        <v>4.6917999745429344E-6</v>
      </c>
      <c r="V21" s="25">
        <f>+'[1]EJECUCION GASTOS  HT'!V20/1000</f>
        <v>290969.435</v>
      </c>
      <c r="W21" s="25">
        <f>+'[1]EJECUCION GASTOS  HT'!W20/1000</f>
        <v>9.9929933172375669E-4</v>
      </c>
      <c r="X21" s="25">
        <f>+'[1]EJECUCION GASTOS  HT'!X20/1000</f>
        <v>204.01599999999999</v>
      </c>
      <c r="Y21" s="25">
        <f>+'[1]EJECUCION GASTOS  HT'!Y20/1000</f>
        <v>290969.435</v>
      </c>
      <c r="Z21" s="25">
        <f>+'[1]EJECUCION GASTOS  HT'!Z20/1000</f>
        <v>275819.435</v>
      </c>
      <c r="AA21" s="18">
        <f t="shared" si="0"/>
        <v>0.94793267547156623</v>
      </c>
    </row>
    <row r="22" spans="1:27" x14ac:dyDescent="0.2">
      <c r="A22" t="s">
        <v>64</v>
      </c>
      <c r="B22" t="s">
        <v>65</v>
      </c>
      <c r="O22" s="28" t="s">
        <v>66</v>
      </c>
      <c r="P22" s="25">
        <f>+'[1]EJECUCION GASTOS  HT'!P21/1000</f>
        <v>26632</v>
      </c>
      <c r="Q22" s="25">
        <f>+'[1]EJECUCION GASTOS  HT'!Q21/1000</f>
        <v>0</v>
      </c>
      <c r="R22" s="25">
        <f>+'[1]EJECUCION GASTOS  HT'!R21/1000</f>
        <v>9100</v>
      </c>
      <c r="S22" s="25">
        <f>+'[1]EJECUCION GASTOS  HT'!S21/1000</f>
        <v>6082.8549999999996</v>
      </c>
      <c r="T22" s="25">
        <f>+'[1]EJECUCION GASTOS  HT'!T21/1000</f>
        <v>29649.145</v>
      </c>
      <c r="U22" s="25">
        <f>+'[1]EJECUCION GASTOS  HT'!U21/1000</f>
        <v>4.7774911235372123E-7</v>
      </c>
      <c r="V22" s="25">
        <f>+'[1]EJECUCION GASTOS  HT'!V21/1000</f>
        <v>29649.145</v>
      </c>
      <c r="W22" s="25">
        <f>+'[1]EJECUCION GASTOS  HT'!W21/1000</f>
        <v>1E-3</v>
      </c>
      <c r="X22" s="25">
        <f>+'[1]EJECUCION GASTOS  HT'!X21/1000</f>
        <v>0</v>
      </c>
      <c r="Y22" s="25">
        <f>+'[1]EJECUCION GASTOS  HT'!Y21/1000</f>
        <v>29649.145</v>
      </c>
      <c r="Z22" s="25">
        <f>+'[1]EJECUCION GASTOS  HT'!Z21/1000</f>
        <v>29649.145</v>
      </c>
      <c r="AA22" s="18">
        <f t="shared" si="0"/>
        <v>1</v>
      </c>
    </row>
    <row r="23" spans="1:27" x14ac:dyDescent="0.2">
      <c r="O23" s="28" t="s">
        <v>67</v>
      </c>
      <c r="P23" s="29">
        <f>+P24+P30</f>
        <v>35634717.614999995</v>
      </c>
      <c r="Q23" s="19">
        <f>+Q24+Q30</f>
        <v>7378110.977</v>
      </c>
      <c r="R23" s="19">
        <f>+R24+R30</f>
        <v>1756036.2949999999</v>
      </c>
      <c r="S23" s="19">
        <f>+S24+S30</f>
        <v>1711858.6809999999</v>
      </c>
      <c r="T23" s="29">
        <f>+T24+T30</f>
        <v>43057006.206</v>
      </c>
      <c r="U23" s="20">
        <f>+T23/$T$6</f>
        <v>0.69379560508490767</v>
      </c>
      <c r="V23" s="19">
        <f>+V24+V30</f>
        <v>39143225.964000002</v>
      </c>
      <c r="W23" s="21">
        <f>+V23/T23</f>
        <v>0.90910236017629542</v>
      </c>
      <c r="X23" s="29">
        <f>+T23-V23</f>
        <v>3913780.2419999987</v>
      </c>
      <c r="Y23" s="19">
        <f>+Y24+Y30</f>
        <v>37203362.747000001</v>
      </c>
      <c r="Z23" s="19">
        <f>+Z24+Z30</f>
        <v>33030942.337000001</v>
      </c>
      <c r="AA23" s="18">
        <f t="shared" si="0"/>
        <v>0.84384823998355518</v>
      </c>
    </row>
    <row r="24" spans="1:27" x14ac:dyDescent="0.2">
      <c r="O24" s="15" t="s">
        <v>20</v>
      </c>
      <c r="P24" s="29">
        <f>+P25+P26+P27</f>
        <v>29924574.526999999</v>
      </c>
      <c r="Q24" s="29">
        <f>+Q25+Q26+Q27</f>
        <v>5824301.5949999997</v>
      </c>
      <c r="R24" s="29">
        <f>+R25+R26+R27</f>
        <v>286912.37200000003</v>
      </c>
      <c r="S24" s="29">
        <f>+S25+S26+S27</f>
        <v>1004596.267</v>
      </c>
      <c r="T24" s="29">
        <f>+T25+T26+T27</f>
        <v>35031192.226999998</v>
      </c>
      <c r="U24" s="17">
        <f>+T24/$T$6</f>
        <v>0.56447229730037163</v>
      </c>
      <c r="V24" s="29">
        <f>+V25+V26+V27</f>
        <v>31739787.384999998</v>
      </c>
      <c r="W24" s="18">
        <f>+V24/T24</f>
        <v>0.90604359621357167</v>
      </c>
      <c r="X24" s="29">
        <f>+T24-V24</f>
        <v>3291404.8420000002</v>
      </c>
      <c r="Y24" s="29">
        <f>+Y25+Y26+Y27</f>
        <v>30519858.34</v>
      </c>
      <c r="Z24" s="29">
        <f>+Z25+Z26+Z27</f>
        <v>27217976.522</v>
      </c>
      <c r="AA24" s="18">
        <f t="shared" si="0"/>
        <v>0.85753493531160285</v>
      </c>
    </row>
    <row r="25" spans="1:27" x14ac:dyDescent="0.2">
      <c r="A25" t="s">
        <v>68</v>
      </c>
      <c r="B25" t="s">
        <v>69</v>
      </c>
      <c r="C25" t="s">
        <v>70</v>
      </c>
      <c r="D25" t="s">
        <v>71</v>
      </c>
      <c r="E25" t="s">
        <v>72</v>
      </c>
      <c r="F25" t="s">
        <v>73</v>
      </c>
      <c r="G25" t="s">
        <v>74</v>
      </c>
      <c r="H25" t="s">
        <v>75</v>
      </c>
      <c r="I25" t="s">
        <v>76</v>
      </c>
      <c r="J25" t="s">
        <v>77</v>
      </c>
      <c r="K25" t="s">
        <v>78</v>
      </c>
      <c r="L25" t="s">
        <v>79</v>
      </c>
      <c r="M25" t="s">
        <v>80</v>
      </c>
      <c r="N25" t="s">
        <v>81</v>
      </c>
      <c r="O25" s="24" t="s">
        <v>30</v>
      </c>
      <c r="P25" s="25">
        <f>+'[1]EJECUCION GASTOS  HT'!P24/1000</f>
        <v>4282204.6239999998</v>
      </c>
      <c r="Q25" s="25">
        <f>+'[1]EJECUCION GASTOS  HT'!Q24/1000</f>
        <v>0</v>
      </c>
      <c r="R25" s="25">
        <f>+'[1]EJECUCION GASTOS  HT'!R24/1000</f>
        <v>0</v>
      </c>
      <c r="S25" s="25">
        <f>+'[1]EJECUCION GASTOS  HT'!S24/1000</f>
        <v>22000</v>
      </c>
      <c r="T25" s="25">
        <f>+'[1]EJECUCION GASTOS  HT'!T24/1000</f>
        <v>4260204.6239999998</v>
      </c>
      <c r="U25" s="25">
        <f>+'[1]EJECUCION GASTOS  HT'!U24/1000</f>
        <v>6.8646464427936084E-5</v>
      </c>
      <c r="V25" s="25">
        <f>+'[1]EJECUCION GASTOS  HT'!V24/1000</f>
        <v>3603069.3939999999</v>
      </c>
      <c r="W25" s="25">
        <f>+'[1]EJECUCION GASTOS  HT'!W24/1000</f>
        <v>8.457503129549207E-4</v>
      </c>
      <c r="X25" s="25">
        <f>+'[1]EJECUCION GASTOS  HT'!X24/1000</f>
        <v>657135.23</v>
      </c>
      <c r="Y25" s="25">
        <f>+'[1]EJECUCION GASTOS  HT'!Y24/1000</f>
        <v>3569736.0060000001</v>
      </c>
      <c r="Z25" s="25">
        <f>+'[1]EJECUCION GASTOS  HT'!Z24/1000</f>
        <v>3259059.0380000002</v>
      </c>
      <c r="AA25" s="18">
        <f t="shared" si="0"/>
        <v>0.90452297239324286</v>
      </c>
    </row>
    <row r="26" spans="1:27" x14ac:dyDescent="0.2">
      <c r="A26" t="s">
        <v>82</v>
      </c>
      <c r="B26" t="s">
        <v>83</v>
      </c>
      <c r="C26" t="s">
        <v>84</v>
      </c>
      <c r="D26" t="s">
        <v>85</v>
      </c>
      <c r="E26" t="s">
        <v>86</v>
      </c>
      <c r="F26" t="s">
        <v>87</v>
      </c>
      <c r="G26" t="s">
        <v>88</v>
      </c>
      <c r="O26" s="26" t="s">
        <v>39</v>
      </c>
      <c r="P26" s="25">
        <f>+'[1]EJECUCION GASTOS  HT'!P25/1000</f>
        <v>1371382.9029999999</v>
      </c>
      <c r="Q26" s="25">
        <f>+'[1]EJECUCION GASTOS  HT'!Q25/1000</f>
        <v>0</v>
      </c>
      <c r="R26" s="25">
        <f>+'[1]EJECUCION GASTOS  HT'!R25/1000</f>
        <v>0</v>
      </c>
      <c r="S26" s="25">
        <f>+'[1]EJECUCION GASTOS  HT'!S25/1000</f>
        <v>0</v>
      </c>
      <c r="T26" s="25">
        <f>+'[1]EJECUCION GASTOS  HT'!T25/1000</f>
        <v>1371382.9029999999</v>
      </c>
      <c r="U26" s="25">
        <f>+'[1]EJECUCION GASTOS  HT'!U25/1000</f>
        <v>2.2097668064469293E-5</v>
      </c>
      <c r="V26" s="25">
        <f>+'[1]EJECUCION GASTOS  HT'!V25/1000</f>
        <v>958214.01599999995</v>
      </c>
      <c r="W26" s="25">
        <f>+'[1]EJECUCION GASTOS  HT'!W25/1000</f>
        <v>6.9872098733609494E-4</v>
      </c>
      <c r="X26" s="25">
        <f>+'[1]EJECUCION GASTOS  HT'!X25/1000</f>
        <v>413168.88699999999</v>
      </c>
      <c r="Y26" s="25">
        <f>+'[1]EJECUCION GASTOS  HT'!Y25/1000</f>
        <v>958214.01599999995</v>
      </c>
      <c r="Z26" s="25">
        <f>+'[1]EJECUCION GASTOS  HT'!Z25/1000</f>
        <v>865246.02300000004</v>
      </c>
      <c r="AA26" s="18">
        <f t="shared" si="0"/>
        <v>0.90297784059965169</v>
      </c>
    </row>
    <row r="27" spans="1:27" s="27" customFormat="1" x14ac:dyDescent="0.2">
      <c r="O27" s="28" t="s">
        <v>40</v>
      </c>
      <c r="P27" s="29">
        <f>SUM(P28:P29)</f>
        <v>24270987</v>
      </c>
      <c r="Q27" s="29">
        <f>SUM(Q28:Q29)</f>
        <v>5824301.5949999997</v>
      </c>
      <c r="R27" s="29">
        <f>SUM(R28:R29)</f>
        <v>286912.37200000003</v>
      </c>
      <c r="S27" s="29">
        <f>SUM(S28:S29)</f>
        <v>982596.26699999999</v>
      </c>
      <c r="T27" s="29">
        <f>SUM(T28:T29)</f>
        <v>29399604.699999999</v>
      </c>
      <c r="U27" s="17">
        <f>+T27/$T$6</f>
        <v>0.47372816480796631</v>
      </c>
      <c r="V27" s="29">
        <f>SUM(V28:V29)</f>
        <v>27178503.974999998</v>
      </c>
      <c r="W27" s="18">
        <f>+V27/T27</f>
        <v>0.92445134049710531</v>
      </c>
      <c r="X27" s="29">
        <f>+T27-V27</f>
        <v>2221100.7250000015</v>
      </c>
      <c r="Y27" s="29">
        <f>SUM(Y28:Y29)</f>
        <v>25991908.318</v>
      </c>
      <c r="Z27" s="29">
        <f>SUM(Z28:Z29)</f>
        <v>23093671.460999999</v>
      </c>
      <c r="AA27" s="18">
        <f t="shared" si="0"/>
        <v>0.84970355550999388</v>
      </c>
    </row>
    <row r="28" spans="1:27" x14ac:dyDescent="0.2">
      <c r="A28" t="s">
        <v>89</v>
      </c>
      <c r="O28" s="26" t="s">
        <v>42</v>
      </c>
      <c r="P28" s="25">
        <f>+'[1]EJECUCION GASTOS  HT'!P27/1000</f>
        <v>430000</v>
      </c>
      <c r="Q28" s="25">
        <f>+'[1]EJECUCION GASTOS  HT'!Q27/1000</f>
        <v>50000</v>
      </c>
      <c r="R28" s="25">
        <f>+'[1]EJECUCION GASTOS  HT'!R27/1000</f>
        <v>252120.58600000001</v>
      </c>
      <c r="S28" s="25">
        <f>+'[1]EJECUCION GASTOS  HT'!S27/1000</f>
        <v>7857.1779999999999</v>
      </c>
      <c r="T28" s="25">
        <f>+'[1]EJECUCION GASTOS  HT'!T27/1000</f>
        <v>724263.40800000005</v>
      </c>
      <c r="U28" s="25">
        <f>+'[1]EJECUCION GASTOS  HT'!U27/1000</f>
        <v>1.16703601497541E-5</v>
      </c>
      <c r="V28" s="25">
        <f>+'[1]EJECUCION GASTOS  HT'!V27/1000</f>
        <v>684800.45700000005</v>
      </c>
      <c r="W28" s="25">
        <f>+'[1]EJECUCION GASTOS  HT'!W27/1000</f>
        <v>9.4551298524251824E-4</v>
      </c>
      <c r="X28" s="25">
        <f>+'[1]EJECUCION GASTOS  HT'!X27/1000</f>
        <v>39462.951000000001</v>
      </c>
      <c r="Y28" s="25">
        <f>+'[1]EJECUCION GASTOS  HT'!Y27/1000</f>
        <v>588800.76199999999</v>
      </c>
      <c r="Z28" s="25">
        <f>+'[1]EJECUCION GASTOS  HT'!Z27/1000</f>
        <v>478037.717</v>
      </c>
      <c r="AA28" s="18">
        <f t="shared" si="0"/>
        <v>0.698068630231653</v>
      </c>
    </row>
    <row r="29" spans="1:27" x14ac:dyDescent="0.2">
      <c r="A29" t="s">
        <v>90</v>
      </c>
      <c r="O29" s="26" t="s">
        <v>44</v>
      </c>
      <c r="P29" s="25">
        <f>+'[1]EJECUCION GASTOS  HT'!P28/1000</f>
        <v>23840987</v>
      </c>
      <c r="Q29" s="25">
        <f>+'[1]EJECUCION GASTOS  HT'!Q28/1000</f>
        <v>5774301.5949999997</v>
      </c>
      <c r="R29" s="25">
        <f>+'[1]EJECUCION GASTOS  HT'!R28/1000</f>
        <v>34791.786</v>
      </c>
      <c r="S29" s="25">
        <f>+'[1]EJECUCION GASTOS  HT'!S28/1000</f>
        <v>974739.08900000004</v>
      </c>
      <c r="T29" s="25">
        <f>+'[1]EJECUCION GASTOS  HT'!T28/1000</f>
        <v>28675341.291999999</v>
      </c>
      <c r="U29" s="25">
        <f>+'[1]EJECUCION GASTOS  HT'!U28/1000</f>
        <v>4.6205780465821228E-4</v>
      </c>
      <c r="V29" s="25">
        <f>+'[1]EJECUCION GASTOS  HT'!V28/1000</f>
        <v>26493703.517999999</v>
      </c>
      <c r="W29" s="25">
        <f>+'[1]EJECUCION GASTOS  HT'!W28/1000</f>
        <v>9.2391937896102244E-4</v>
      </c>
      <c r="X29" s="25">
        <f>+'[1]EJECUCION GASTOS  HT'!X28/1000</f>
        <v>2181637.7740000002</v>
      </c>
      <c r="Y29" s="25">
        <f>+'[1]EJECUCION GASTOS  HT'!Y28/1000</f>
        <v>25403107.556000002</v>
      </c>
      <c r="Z29" s="25">
        <f>+'[1]EJECUCION GASTOS  HT'!Z28/1000</f>
        <v>22615633.743999999</v>
      </c>
      <c r="AA29" s="18">
        <f t="shared" si="0"/>
        <v>0.85362296474084065</v>
      </c>
    </row>
    <row r="30" spans="1:27" x14ac:dyDescent="0.2">
      <c r="O30" s="15" t="s">
        <v>45</v>
      </c>
      <c r="P30" s="16">
        <f>+P31+P35</f>
        <v>5710143.0879999995</v>
      </c>
      <c r="Q30" s="19">
        <f>+Q31+Q35</f>
        <v>1553809.382</v>
      </c>
      <c r="R30" s="19">
        <f>+R31+R35</f>
        <v>1469123.923</v>
      </c>
      <c r="S30" s="19">
        <f>+S31+S35</f>
        <v>707262.41399999999</v>
      </c>
      <c r="T30" s="16">
        <f>+T31+T35</f>
        <v>8025813.9790000003</v>
      </c>
      <c r="U30" s="17">
        <f>+T30/$T$6</f>
        <v>0.12932330778453605</v>
      </c>
      <c r="V30" s="19">
        <f>+V31+V35</f>
        <v>7403438.5789999999</v>
      </c>
      <c r="W30" s="18">
        <f>+V30/T30</f>
        <v>0.92245329861513348</v>
      </c>
      <c r="X30" s="16">
        <f>+T30-V30</f>
        <v>622375.40000000037</v>
      </c>
      <c r="Y30" s="19">
        <f>+Y31+Y35</f>
        <v>6683504.4069999997</v>
      </c>
      <c r="Z30" s="19">
        <f>+Z31+Z35</f>
        <v>5812965.8150000004</v>
      </c>
      <c r="AA30" s="18">
        <f t="shared" si="0"/>
        <v>0.78517107327513902</v>
      </c>
    </row>
    <row r="31" spans="1:27" x14ac:dyDescent="0.2">
      <c r="O31" s="15" t="s">
        <v>46</v>
      </c>
      <c r="P31" s="29">
        <f>+P32+P33+P34</f>
        <v>1033207.653</v>
      </c>
      <c r="Q31" s="29">
        <f>+Q32+Q33+Q34</f>
        <v>92604.558000000005</v>
      </c>
      <c r="R31" s="29">
        <f>+R32+R33+R34</f>
        <v>423179.58499999996</v>
      </c>
      <c r="S31" s="29">
        <f>+S32+S33+S34</f>
        <v>14082.651</v>
      </c>
      <c r="T31" s="29">
        <f>+T32+T33+T34</f>
        <v>1534909.145</v>
      </c>
      <c r="U31" s="17">
        <f>+T31/$T$6</f>
        <v>2.4732635007429699E-2</v>
      </c>
      <c r="V31" s="29">
        <f>+V32+V33+V34</f>
        <v>1488168.0419999999</v>
      </c>
      <c r="W31" s="18">
        <f>+V31/T31</f>
        <v>0.96954796760950945</v>
      </c>
      <c r="X31" s="29">
        <f>+T31-V31</f>
        <v>46741.103000000119</v>
      </c>
      <c r="Y31" s="29">
        <f>+Y32+Y33+Y34</f>
        <v>1397120.0719999999</v>
      </c>
      <c r="Z31" s="29">
        <f>+Z32+Z33+Z34</f>
        <v>1268965.585</v>
      </c>
      <c r="AA31" s="18">
        <f t="shared" si="0"/>
        <v>0.85270315527982565</v>
      </c>
    </row>
    <row r="32" spans="1:27" x14ac:dyDescent="0.2">
      <c r="A32" t="s">
        <v>91</v>
      </c>
      <c r="B32" t="s">
        <v>92</v>
      </c>
      <c r="O32" s="26" t="s">
        <v>48</v>
      </c>
      <c r="P32" s="25">
        <f>+'[1]EJECUCION GASTOS  HT'!P31/1000</f>
        <v>483061.62300000002</v>
      </c>
      <c r="Q32" s="25">
        <f>+'[1]EJECUCION GASTOS  HT'!Q31/1000</f>
        <v>92604.558000000005</v>
      </c>
      <c r="R32" s="25">
        <f>+'[1]EJECUCION GASTOS  HT'!R31/1000</f>
        <v>351272.14899999998</v>
      </c>
      <c r="S32" s="25">
        <f>+'[1]EJECUCION GASTOS  HT'!S31/1000</f>
        <v>14082.651</v>
      </c>
      <c r="T32" s="25">
        <f>+'[1]EJECUCION GASTOS  HT'!T31/1000</f>
        <v>912855.679</v>
      </c>
      <c r="U32" s="25">
        <f>+'[1]EJECUCION GASTOS  HT'!U31/1000</f>
        <v>1.4709226534164932E-5</v>
      </c>
      <c r="V32" s="25">
        <f>+'[1]EJECUCION GASTOS  HT'!V31/1000</f>
        <v>872035.09900000005</v>
      </c>
      <c r="W32" s="25">
        <f>+'[1]EJECUCION GASTOS  HT'!W31/1000</f>
        <v>9.5528254800943178E-4</v>
      </c>
      <c r="X32" s="25">
        <f>+'[1]EJECUCION GASTOS  HT'!X31/1000</f>
        <v>40820.58</v>
      </c>
      <c r="Y32" s="25">
        <f>+'[1]EJECUCION GASTOS  HT'!Y31/1000</f>
        <v>857844.54</v>
      </c>
      <c r="Z32" s="25">
        <f>+'[1]EJECUCION GASTOS  HT'!Z31/1000</f>
        <v>810841.397</v>
      </c>
      <c r="AA32" s="18">
        <f t="shared" si="0"/>
        <v>0.92982656079993398</v>
      </c>
    </row>
    <row r="33" spans="1:27" x14ac:dyDescent="0.2">
      <c r="A33" t="s">
        <v>93</v>
      </c>
      <c r="O33" s="26" t="s">
        <v>50</v>
      </c>
      <c r="P33" s="25">
        <f>+'[1]EJECUCION GASTOS  HT'!P32/1000</f>
        <v>200146.03</v>
      </c>
      <c r="Q33" s="25">
        <f>+'[1]EJECUCION GASTOS  HT'!Q32/1000</f>
        <v>0</v>
      </c>
      <c r="R33" s="25">
        <f>+'[1]EJECUCION GASTOS  HT'!R32/1000</f>
        <v>22075.023000000001</v>
      </c>
      <c r="S33" s="25">
        <f>+'[1]EJECUCION GASTOS  HT'!S32/1000</f>
        <v>0</v>
      </c>
      <c r="T33" s="25">
        <f>+'[1]EJECUCION GASTOS  HT'!T32/1000</f>
        <v>222221.05300000001</v>
      </c>
      <c r="U33" s="25">
        <f>+'[1]EJECUCION GASTOS  HT'!U32/1000</f>
        <v>3.5807410573579524E-6</v>
      </c>
      <c r="V33" s="25">
        <f>+'[1]EJECUCION GASTOS  HT'!V32/1000</f>
        <v>216895.783</v>
      </c>
      <c r="W33" s="25">
        <f>+'[1]EJECUCION GASTOS  HT'!W32/1000</f>
        <v>9.7603615891425014E-4</v>
      </c>
      <c r="X33" s="25">
        <f>+'[1]EJECUCION GASTOS  HT'!X32/1000</f>
        <v>5325.27</v>
      </c>
      <c r="Y33" s="25">
        <f>+'[1]EJECUCION GASTOS  HT'!Y32/1000</f>
        <v>150985.25399999999</v>
      </c>
      <c r="Z33" s="25">
        <f>+'[1]EJECUCION GASTOS  HT'!Z32/1000</f>
        <v>149514.25399999999</v>
      </c>
      <c r="AA33" s="18">
        <f t="shared" si="0"/>
        <v>0.68933684155583597</v>
      </c>
    </row>
    <row r="34" spans="1:27" x14ac:dyDescent="0.2">
      <c r="A34" t="s">
        <v>94</v>
      </c>
      <c r="O34" s="26" t="s">
        <v>95</v>
      </c>
      <c r="P34" s="25">
        <f>+'[1]EJECUCION GASTOS  HT'!P33/1000</f>
        <v>350000</v>
      </c>
      <c r="Q34" s="25">
        <f>+'[1]EJECUCION GASTOS  HT'!Q33/1000</f>
        <v>0</v>
      </c>
      <c r="R34" s="25">
        <f>+'[1]EJECUCION GASTOS  HT'!R33/1000</f>
        <v>49832.413</v>
      </c>
      <c r="S34" s="25">
        <f>+'[1]EJECUCION GASTOS  HT'!S33/1000</f>
        <v>0</v>
      </c>
      <c r="T34" s="25">
        <f>+'[1]EJECUCION GASTOS  HT'!T33/1000</f>
        <v>399832.413</v>
      </c>
      <c r="U34" s="25">
        <f>+'[1]EJECUCION GASTOS  HT'!U33/1000</f>
        <v>6.4426674159068159E-6</v>
      </c>
      <c r="V34" s="25">
        <f>+'[1]EJECUCION GASTOS  HT'!V33/1000</f>
        <v>399237.16</v>
      </c>
      <c r="W34" s="25">
        <f>+'[1]EJECUCION GASTOS  HT'!W33/1000</f>
        <v>9.9851124375951983E-4</v>
      </c>
      <c r="X34" s="25">
        <f>+'[1]EJECUCION GASTOS  HT'!X33/1000</f>
        <v>595.25300000000004</v>
      </c>
      <c r="Y34" s="25">
        <f>+'[1]EJECUCION GASTOS  HT'!Y33/1000</f>
        <v>388290.27799999999</v>
      </c>
      <c r="Z34" s="25">
        <f>+'[1]EJECUCION GASTOS  HT'!Z33/1000</f>
        <v>308609.93400000001</v>
      </c>
      <c r="AA34" s="18">
        <f t="shared" si="0"/>
        <v>0.77299902143377641</v>
      </c>
    </row>
    <row r="35" spans="1:27" x14ac:dyDescent="0.2">
      <c r="O35" s="30" t="s">
        <v>51</v>
      </c>
      <c r="P35" s="31">
        <f>+P36+P37</f>
        <v>4676935.4349999996</v>
      </c>
      <c r="Q35" s="19">
        <f>+Q36+Q37</f>
        <v>1461204.824</v>
      </c>
      <c r="R35" s="19">
        <f>+R36+R37</f>
        <v>1045944.338</v>
      </c>
      <c r="S35" s="19">
        <f>+S36+S37</f>
        <v>693179.76300000004</v>
      </c>
      <c r="T35" s="29">
        <f>+T36+T37</f>
        <v>6490904.8340000007</v>
      </c>
      <c r="U35" s="17">
        <f>+T35/$T$6</f>
        <v>0.10459067277710635</v>
      </c>
      <c r="V35" s="19">
        <f>+V36+V37</f>
        <v>5915270.5370000005</v>
      </c>
      <c r="W35" s="18">
        <f>+V35/T35</f>
        <v>0.91131678683921369</v>
      </c>
      <c r="X35" s="31">
        <f>+T35-V35</f>
        <v>575634.29700000025</v>
      </c>
      <c r="Y35" s="19">
        <f>+Y36+Y37</f>
        <v>5286384.335</v>
      </c>
      <c r="Z35" s="19">
        <f>+Z36+Z37</f>
        <v>4544000.2300000004</v>
      </c>
      <c r="AA35" s="18">
        <f t="shared" si="0"/>
        <v>0.768181303218051</v>
      </c>
    </row>
    <row r="36" spans="1:27" x14ac:dyDescent="0.2">
      <c r="A36" t="s">
        <v>96</v>
      </c>
      <c r="B36" t="s">
        <v>97</v>
      </c>
      <c r="C36" t="s">
        <v>98</v>
      </c>
      <c r="D36" t="s">
        <v>99</v>
      </c>
      <c r="E36" t="s">
        <v>100</v>
      </c>
      <c r="F36" t="s">
        <v>101</v>
      </c>
      <c r="G36" t="s">
        <v>102</v>
      </c>
      <c r="H36" t="s">
        <v>103</v>
      </c>
      <c r="O36" s="26" t="s">
        <v>62</v>
      </c>
      <c r="P36" s="25">
        <f>+'[1]EJECUCION GASTOS  HT'!P35/1000</f>
        <v>2648265.3229999999</v>
      </c>
      <c r="Q36" s="25">
        <f>+'[1]EJECUCION GASTOS  HT'!Q35/1000</f>
        <v>782293.46400000004</v>
      </c>
      <c r="R36" s="25">
        <f>+'[1]EJECUCION GASTOS  HT'!R35/1000</f>
        <v>491937.60600000003</v>
      </c>
      <c r="S36" s="25">
        <f>+'[1]EJECUCION GASTOS  HT'!S35/1000</f>
        <v>437439.52799999999</v>
      </c>
      <c r="T36" s="25">
        <f>+'[1]EJECUCION GASTOS  HT'!T35/1000</f>
        <v>3485056.8650000002</v>
      </c>
      <c r="U36" s="25">
        <f>+'[1]EJECUCION GASTOS  HT'!U35/1000</f>
        <v>5.6156183382555976E-5</v>
      </c>
      <c r="V36" s="25">
        <f>+'[1]EJECUCION GASTOS  HT'!V35/1000</f>
        <v>3121080.9410000001</v>
      </c>
      <c r="W36" s="25">
        <f>+'[1]EJECUCION GASTOS  HT'!W35/1000</f>
        <v>8.9556097989236104E-4</v>
      </c>
      <c r="X36" s="25">
        <f>+'[1]EJECUCION GASTOS  HT'!X35/1000</f>
        <v>363975.924</v>
      </c>
      <c r="Y36" s="25">
        <f>+'[1]EJECUCION GASTOS  HT'!Y35/1000</f>
        <v>3025686.2459999998</v>
      </c>
      <c r="Z36" s="25">
        <f>+'[1]EJECUCION GASTOS  HT'!Z35/1000</f>
        <v>2864406.2209999999</v>
      </c>
      <c r="AA36" s="18">
        <f t="shared" si="0"/>
        <v>0.91776095370414801</v>
      </c>
    </row>
    <row r="37" spans="1:27" x14ac:dyDescent="0.2">
      <c r="A37" t="s">
        <v>104</v>
      </c>
      <c r="O37" s="26" t="s">
        <v>50</v>
      </c>
      <c r="P37" s="25">
        <f>+'[1]EJECUCION GASTOS  HT'!P36/1000</f>
        <v>2028670.112</v>
      </c>
      <c r="Q37" s="25">
        <f>+'[1]EJECUCION GASTOS  HT'!Q36/1000</f>
        <v>678911.36</v>
      </c>
      <c r="R37" s="25">
        <f>+'[1]EJECUCION GASTOS  HT'!R36/1000</f>
        <v>554006.73199999996</v>
      </c>
      <c r="S37" s="25">
        <f>+'[1]EJECUCION GASTOS  HT'!S36/1000</f>
        <v>255740.23499999999</v>
      </c>
      <c r="T37" s="25">
        <f>+'[1]EJECUCION GASTOS  HT'!T36/1000</f>
        <v>3005847.969</v>
      </c>
      <c r="U37" s="25">
        <f>+'[1]EJECUCION GASTOS  HT'!U36/1000</f>
        <v>4.8434489394550361E-5</v>
      </c>
      <c r="V37" s="25">
        <f>+'[1]EJECUCION GASTOS  HT'!V36/1000</f>
        <v>2794189.5959999999</v>
      </c>
      <c r="W37" s="25">
        <f>+'[1]EJECUCION GASTOS  HT'!W36/1000</f>
        <v>9.2958447160904967E-4</v>
      </c>
      <c r="X37" s="25">
        <f>+'[1]EJECUCION GASTOS  HT'!X36/1000</f>
        <v>211658.37299999999</v>
      </c>
      <c r="Y37" s="25">
        <f>+'[1]EJECUCION GASTOS  HT'!Y36/1000</f>
        <v>2260698.0890000002</v>
      </c>
      <c r="Z37" s="25">
        <f>+'[1]EJECUCION GASTOS  HT'!Z36/1000</f>
        <v>1679594.0090000001</v>
      </c>
      <c r="AA37" s="18">
        <f t="shared" si="0"/>
        <v>0.60110237737783068</v>
      </c>
    </row>
    <row r="38" spans="1:27" s="27" customFormat="1" x14ac:dyDescent="0.2">
      <c r="A38" s="27" t="s">
        <v>105</v>
      </c>
      <c r="O38" s="28" t="s">
        <v>106</v>
      </c>
      <c r="P38" s="29">
        <f>+'[1]EJECUCION GASTOS  HT'!P37/1000</f>
        <v>200000</v>
      </c>
      <c r="Q38" s="29">
        <f>+'[1]EJECUCION GASTOS  HT'!Q37/1000</f>
        <v>0</v>
      </c>
      <c r="R38" s="29">
        <f>+'[1]EJECUCION GASTOS  HT'!R37/1000</f>
        <v>0</v>
      </c>
      <c r="S38" s="29">
        <f>+'[1]EJECUCION GASTOS  HT'!S37/1000</f>
        <v>115460</v>
      </c>
      <c r="T38" s="29">
        <f>+'[1]EJECUCION GASTOS  HT'!T37/1000</f>
        <v>84540</v>
      </c>
      <c r="U38" s="29">
        <f>+'[1]EJECUCION GASTOS  HT'!U37/1000</f>
        <v>1.3622284878158746E-6</v>
      </c>
      <c r="V38" s="29">
        <f>+'[1]EJECUCION GASTOS  HT'!V37/1000</f>
        <v>84540</v>
      </c>
      <c r="W38" s="29">
        <f>+'[1]EJECUCION GASTOS  HT'!W37/1000</f>
        <v>1E-3</v>
      </c>
      <c r="X38" s="29">
        <f>+'[1]EJECUCION GASTOS  HT'!X37/1000</f>
        <v>0</v>
      </c>
      <c r="Y38" s="29">
        <f>+'[1]EJECUCION GASTOS  HT'!Y37/1000</f>
        <v>84540</v>
      </c>
      <c r="Z38" s="29">
        <f>+'[1]EJECUCION GASTOS  HT'!Z37/1000</f>
        <v>84540</v>
      </c>
      <c r="AA38" s="18">
        <f t="shared" si="0"/>
        <v>1</v>
      </c>
    </row>
    <row r="39" spans="1:27" x14ac:dyDescent="0.2">
      <c r="A39" t="s">
        <v>107</v>
      </c>
      <c r="B39" t="s">
        <v>108</v>
      </c>
      <c r="C39" t="s">
        <v>109</v>
      </c>
      <c r="D39" t="s">
        <v>110</v>
      </c>
      <c r="E39" t="s">
        <v>111</v>
      </c>
      <c r="F39" t="s">
        <v>112</v>
      </c>
      <c r="O39" s="28" t="s">
        <v>113</v>
      </c>
      <c r="P39" s="29">
        <f>+'[1]EJECUCION GASTOS  HT'!P38/1000</f>
        <v>5890639.7740000002</v>
      </c>
      <c r="Q39" s="29">
        <f>+'[1]EJECUCION GASTOS  HT'!Q38/1000</f>
        <v>567230.19099999999</v>
      </c>
      <c r="R39" s="29">
        <f>+'[1]EJECUCION GASTOS  HT'!R38/1000</f>
        <v>109438.024</v>
      </c>
      <c r="S39" s="29">
        <f>+'[1]EJECUCION GASTOS  HT'!S38/1000</f>
        <v>303990.28100000002</v>
      </c>
      <c r="T39" s="29">
        <f>+'[1]EJECUCION GASTOS  HT'!T38/1000</f>
        <v>6263317.7079999996</v>
      </c>
      <c r="U39" s="29">
        <f>+'[1]EJECUCION GASTOS  HT'!U38/1000</f>
        <v>1.0092346593422319E-4</v>
      </c>
      <c r="V39" s="29">
        <f>+'[1]EJECUCION GASTOS  HT'!V38/1000</f>
        <v>5447387.75</v>
      </c>
      <c r="W39" s="29">
        <f>+'[1]EJECUCION GASTOS  HT'!W38/1000</f>
        <v>8.6972879294342203E-4</v>
      </c>
      <c r="X39" s="29">
        <f>+'[1]EJECUCION GASTOS  HT'!X38/1000</f>
        <v>815929.95799999998</v>
      </c>
      <c r="Y39" s="29">
        <f>+'[1]EJECUCION GASTOS  HT'!Y38/1000</f>
        <v>5187361.4510000004</v>
      </c>
      <c r="Z39" s="29">
        <f>+'[1]EJECUCION GASTOS  HT'!Z38/1000</f>
        <v>4276787.7369999997</v>
      </c>
      <c r="AA39" s="18">
        <f t="shared" si="0"/>
        <v>0.78510800649357115</v>
      </c>
    </row>
    <row r="40" spans="1:27" x14ac:dyDescent="0.2">
      <c r="A40" t="s">
        <v>114</v>
      </c>
      <c r="O40" s="28" t="s">
        <v>115</v>
      </c>
      <c r="P40" s="29">
        <f>+'[1]EJECUCION GASTOS  HT'!P39/1000</f>
        <v>185600</v>
      </c>
      <c r="Q40" s="29">
        <f>+'[1]EJECUCION GASTOS  HT'!Q39/1000</f>
        <v>50000</v>
      </c>
      <c r="R40" s="29">
        <f>+'[1]EJECUCION GASTOS  HT'!R39/1000</f>
        <v>0</v>
      </c>
      <c r="S40" s="29">
        <f>+'[1]EJECUCION GASTOS  HT'!S39/1000</f>
        <v>0</v>
      </c>
      <c r="T40" s="29">
        <f>+'[1]EJECUCION GASTOS  HT'!T39/1000</f>
        <v>235600</v>
      </c>
      <c r="U40" s="29">
        <f>+'[1]EJECUCION GASTOS  HT'!U39/1000</f>
        <v>3.7963216433572279E-6</v>
      </c>
      <c r="V40" s="29">
        <f>+'[1]EJECUCION GASTOS  HT'!V39/1000</f>
        <v>205586</v>
      </c>
      <c r="W40" s="29">
        <f>+'[1]EJECUCION GASTOS  HT'!W39/1000</f>
        <v>8.7260611205432941E-4</v>
      </c>
      <c r="X40" s="29">
        <f>+'[1]EJECUCION GASTOS  HT'!X39/1000</f>
        <v>30014</v>
      </c>
      <c r="Y40" s="29">
        <f>+'[1]EJECUCION GASTOS  HT'!Y39/1000</f>
        <v>185586</v>
      </c>
      <c r="Z40" s="29">
        <f>+'[1]EJECUCION GASTOS  HT'!Z39/1000</f>
        <v>151596</v>
      </c>
      <c r="AA40" s="18">
        <f t="shared" si="0"/>
        <v>0.73738484138024962</v>
      </c>
    </row>
    <row r="41" spans="1:27" x14ac:dyDescent="0.2">
      <c r="A41" t="s">
        <v>116</v>
      </c>
      <c r="O41" s="28" t="s">
        <v>117</v>
      </c>
      <c r="P41" s="29">
        <f>+'[1]EJECUCION GASTOS  HT'!P40/1000</f>
        <v>1431021.443</v>
      </c>
      <c r="Q41" s="29">
        <f>+'[1]EJECUCION GASTOS  HT'!Q40/1000</f>
        <v>4461806.7740000002</v>
      </c>
      <c r="R41" s="29">
        <f>+'[1]EJECUCION GASTOS  HT'!R40/1000</f>
        <v>200000</v>
      </c>
      <c r="S41" s="29">
        <f>+'[1]EJECUCION GASTOS  HT'!S40/1000</f>
        <v>200000</v>
      </c>
      <c r="T41" s="29">
        <f>+'[1]EJECUCION GASTOS  HT'!T40/1000</f>
        <v>5892828.2170000002</v>
      </c>
      <c r="U41" s="29">
        <f>+'[1]EJECUCION GASTOS  HT'!U40/1000</f>
        <v>9.4953613330998657E-5</v>
      </c>
      <c r="V41" s="29">
        <f>+'[1]EJECUCION GASTOS  HT'!V40/1000</f>
        <v>3447776.0720000002</v>
      </c>
      <c r="W41" s="29">
        <f>+'[1]EJECUCION GASTOS  HT'!W40/1000</f>
        <v>5.8508002355365455E-4</v>
      </c>
      <c r="X41" s="29">
        <f>+'[1]EJECUCION GASTOS  HT'!X40/1000</f>
        <v>2445052.145</v>
      </c>
      <c r="Y41" s="29">
        <f>+'[1]EJECUCION GASTOS  HT'!Y40/1000</f>
        <v>3064102.9350000001</v>
      </c>
      <c r="Z41" s="29">
        <f>+'[1]EJECUCION GASTOS  HT'!Z40/1000</f>
        <v>1886132.227</v>
      </c>
      <c r="AA41" s="18">
        <f t="shared" si="0"/>
        <v>0.54705763588233403</v>
      </c>
    </row>
    <row r="42" spans="1:27" s="27" customFormat="1" x14ac:dyDescent="0.2">
      <c r="A42" s="27" t="s">
        <v>118</v>
      </c>
      <c r="O42" s="28" t="s">
        <v>119</v>
      </c>
      <c r="P42" s="29">
        <f>+'[1]EJECUCION GASTOS  HT'!P41/1000</f>
        <v>1373091.6710000001</v>
      </c>
      <c r="Q42" s="29">
        <f>+'[1]EJECUCION GASTOS  HT'!Q41/1000</f>
        <v>0</v>
      </c>
      <c r="R42" s="29">
        <f>+'[1]EJECUCION GASTOS  HT'!R41/1000</f>
        <v>0</v>
      </c>
      <c r="S42" s="29">
        <f>+'[1]EJECUCION GASTOS  HT'!S41/1000</f>
        <v>0</v>
      </c>
      <c r="T42" s="29">
        <f>+'[1]EJECUCION GASTOS  HT'!T41/1000</f>
        <v>1373091.6710000001</v>
      </c>
      <c r="U42" s="29">
        <f>+'[1]EJECUCION GASTOS  HT'!U41/1000</f>
        <v>2.2125202160147884E-5</v>
      </c>
      <c r="V42" s="29">
        <f>+'[1]EJECUCION GASTOS  HT'!V41/1000</f>
        <v>1373091.6710000001</v>
      </c>
      <c r="W42" s="29">
        <f>+'[1]EJECUCION GASTOS  HT'!W41/1000</f>
        <v>1E-3</v>
      </c>
      <c r="X42" s="29">
        <f>+'[1]EJECUCION GASTOS  HT'!X41/1000</f>
        <v>0</v>
      </c>
      <c r="Y42" s="29">
        <f>+'[1]EJECUCION GASTOS  HT'!Y41/1000</f>
        <v>1372724.9709999999</v>
      </c>
      <c r="Z42" s="29">
        <f>+'[1]EJECUCION GASTOS  HT'!Z41/1000</f>
        <v>1372724.9709999999</v>
      </c>
      <c r="AA42" s="18">
        <f>+IFERROR(Z42/V42,"")</f>
        <v>0.99973293844268019</v>
      </c>
    </row>
    <row r="43" spans="1:27" x14ac:dyDescent="0.2">
      <c r="T43" s="4"/>
      <c r="V43" s="4"/>
    </row>
    <row r="44" spans="1:27" hidden="1" x14ac:dyDescent="0.2"/>
    <row r="45" spans="1:27" x14ac:dyDescent="0.2">
      <c r="E45" t="s">
        <v>33</v>
      </c>
      <c r="F45" s="32">
        <f>VLOOKUP(E45,'[1]EJEC GASTOS SERVINTE'!$B$1:$L$97,10,FALSE)</f>
        <v>86448600</v>
      </c>
    </row>
    <row r="46" spans="1:27" x14ac:dyDescent="0.2">
      <c r="E46" t="s">
        <v>34</v>
      </c>
      <c r="F46" s="32">
        <f>VLOOKUP(E46,'[1]EJEC GASTOS SERVINTE'!$B$1:$L$97,10,FALSE)</f>
        <v>58608518</v>
      </c>
    </row>
    <row r="47" spans="1:27" x14ac:dyDescent="0.2">
      <c r="E47" t="s">
        <v>35</v>
      </c>
      <c r="F47" s="32">
        <f>VLOOKUP(E47,'[1]EJEC GASTOS SERVINTE'!$B$1:$L$97,10,FALSE)</f>
        <v>6786360</v>
      </c>
    </row>
    <row r="48" spans="1:27" x14ac:dyDescent="0.2">
      <c r="E48" t="s">
        <v>36</v>
      </c>
      <c r="F48" s="32">
        <f>VLOOKUP(E48,'[1]EJEC GASTOS SERVINTE'!$B$1:$L$97,10,FALSE)</f>
        <v>23256240</v>
      </c>
    </row>
    <row r="49" spans="5:6" x14ac:dyDescent="0.2">
      <c r="E49" t="s">
        <v>37</v>
      </c>
      <c r="F49" s="32">
        <f>VLOOKUP(E49,'[1]EJEC GASTOS SERVINTE'!$B$1:$L$97,10,FALSE)</f>
        <v>15506400</v>
      </c>
    </row>
    <row r="50" spans="5:6" x14ac:dyDescent="0.2">
      <c r="E50" t="s">
        <v>38</v>
      </c>
      <c r="F50" s="32">
        <f>VLOOKUP(E50,'[1]EJEC GASTOS SERVINTE'!$B$1:$L$97,10,FALSE)</f>
        <v>17194559</v>
      </c>
    </row>
    <row r="51" spans="5:6" x14ac:dyDescent="0.2">
      <c r="F51" s="32"/>
    </row>
    <row r="52" spans="5:6" x14ac:dyDescent="0.2">
      <c r="F52" s="32"/>
    </row>
    <row r="53" spans="5:6" x14ac:dyDescent="0.2">
      <c r="F53" s="32"/>
    </row>
    <row r="54" spans="5:6" x14ac:dyDescent="0.2">
      <c r="F54" s="32"/>
    </row>
  </sheetData>
  <sheetProtection algorithmName="SHA-512" hashValue="rjOvTVHakuoP5URwyE40whshTglGy7XdWIj6qJju3oMDPewfp2+jCXCWHL+NIxoXBbq/VT2wlxFjWFJDfjqtAQ==" saltValue="IHgcHCLS4zXUe4yTvOnDTg==" spinCount="100000" sheet="1"/>
  <mergeCells count="3">
    <mergeCell ref="O1:AA1"/>
    <mergeCell ref="O2:AA2"/>
    <mergeCell ref="O3:AA3"/>
  </mergeCells>
  <pageMargins left="1.1811023622047245" right="0" top="0.98425196850393704" bottom="0.23622047244094491" header="0.31496062992125984" footer="0.31496062992125984"/>
  <pageSetup paperSize="5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GASTOS </vt:lpstr>
      <vt:lpstr>'EJECUCION GASTOS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 Red de Salud del Centro E.S.E</dc:creator>
  <cp:lastModifiedBy>Presupuesto Red de Salud del Centro E.S.E</cp:lastModifiedBy>
  <dcterms:created xsi:type="dcterms:W3CDTF">2025-08-12T19:23:56Z</dcterms:created>
  <dcterms:modified xsi:type="dcterms:W3CDTF">2025-08-12T19:24:57Z</dcterms:modified>
</cp:coreProperties>
</file>